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160000-DIRECCION ESTUDIOS ECONOMIA Y POLITICA\AÑO 2015\PPTO\2014\6 Entes Autónomos\"/>
    </mc:Choice>
  </mc:AlternateContent>
  <bookViews>
    <workbookView xWindow="0" yWindow="0" windowWidth="28800" windowHeight="12105"/>
  </bookViews>
  <sheets>
    <sheet name="contraloria ingresos" sheetId="1" r:id="rId1"/>
    <sheet name="auditoria" sheetId="6" r:id="rId2"/>
    <sheet name="contraloria gastos" sheetId="2" r:id="rId3"/>
    <sheet name="univerisidad ingresos" sheetId="3" r:id="rId4"/>
    <sheet name="universidad gastos" sheetId="4" r:id="rId5"/>
    <sheet name="Hoja5" sheetId="5" state="hidden" r:id="rId6"/>
  </sheets>
  <externalReferences>
    <externalReference r:id="rId7"/>
    <externalReference r:id="rId8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9" i="6" l="1"/>
  <c r="M10" i="6"/>
  <c r="M11" i="6"/>
  <c r="M12" i="6"/>
  <c r="M13" i="6"/>
  <c r="M14" i="6"/>
  <c r="M15" i="6"/>
  <c r="M16" i="6"/>
  <c r="M17" i="6"/>
  <c r="M18" i="6"/>
  <c r="M19" i="6"/>
  <c r="M20" i="6"/>
  <c r="M21" i="6"/>
  <c r="M22" i="6"/>
  <c r="M23" i="6"/>
  <c r="M24" i="6"/>
  <c r="M8" i="6"/>
  <c r="M7" i="6"/>
  <c r="P7" i="4"/>
  <c r="D2" i="3" l="1"/>
  <c r="E2" i="3"/>
  <c r="E3" i="3" s="1"/>
  <c r="F2" i="3"/>
  <c r="F7" i="1"/>
  <c r="E7" i="1"/>
  <c r="E8" i="1" s="1"/>
  <c r="D7" i="1"/>
  <c r="E6" i="1"/>
  <c r="E61" i="3"/>
  <c r="D8" i="1" l="1"/>
  <c r="D3" i="3"/>
  <c r="J25" i="6" l="1"/>
  <c r="J24" i="6"/>
  <c r="J23" i="6"/>
  <c r="J22" i="6"/>
  <c r="J21" i="6"/>
  <c r="J20" i="6"/>
  <c r="J19" i="6"/>
  <c r="J18" i="6"/>
  <c r="J17" i="6"/>
  <c r="J16" i="6"/>
  <c r="J15" i="6"/>
  <c r="J14" i="6"/>
  <c r="J13" i="6"/>
  <c r="J12" i="6"/>
  <c r="J11" i="6"/>
  <c r="J10" i="6"/>
  <c r="J9" i="6"/>
  <c r="J8" i="6"/>
  <c r="J7" i="6"/>
</calcChain>
</file>

<file path=xl/sharedStrings.xml><?xml version="1.0" encoding="utf-8"?>
<sst xmlns="http://schemas.openxmlformats.org/spreadsheetml/2006/main" count="1015" uniqueCount="367">
  <si>
    <t>AUDITORIA FISCAL DE LA CONTRALORIA DE BOGOTÁ</t>
  </si>
  <si>
    <t xml:space="preserve">COMPORTAMIENTO DEL PRESUPUESTO DE GASTOS A </t>
  </si>
  <si>
    <t>31 de diciembre de 2014</t>
  </si>
  <si>
    <t>CUENTA</t>
  </si>
  <si>
    <t>PRESUPUESTO</t>
  </si>
  <si>
    <t>EJECUCIÓN</t>
  </si>
  <si>
    <t>CODIGO</t>
  </si>
  <si>
    <t>NOMBRE</t>
  </si>
  <si>
    <t>INICIAL</t>
  </si>
  <si>
    <t>MODIFICACIÓN</t>
  </si>
  <si>
    <t>DEFINITIVO</t>
  </si>
  <si>
    <t>SUSPE</t>
  </si>
  <si>
    <t>VIGENTE</t>
  </si>
  <si>
    <t>MES COM</t>
  </si>
  <si>
    <t>TOTAL</t>
  </si>
  <si>
    <t>% EJ</t>
  </si>
  <si>
    <t>MES GIROS</t>
  </si>
  <si>
    <t>GIROS</t>
  </si>
  <si>
    <t>% EJE</t>
  </si>
  <si>
    <t>3</t>
  </si>
  <si>
    <t>GASTOS</t>
  </si>
  <si>
    <t>3-1</t>
  </si>
  <si>
    <t>GASTOS DE FUNCIONAMIENTO</t>
  </si>
  <si>
    <t>3-1-2</t>
  </si>
  <si>
    <t>GASTOS GENERALES</t>
  </si>
  <si>
    <t>3-1-2-01</t>
  </si>
  <si>
    <t>Adquisici de Bienes</t>
  </si>
  <si>
    <t>3-1-2-01-02</t>
  </si>
  <si>
    <t>Gastos de Computador</t>
  </si>
  <si>
    <t>3-1-2-01-03</t>
  </si>
  <si>
    <t>Combustibles, Lubricantes y Llantas</t>
  </si>
  <si>
    <t>3-1-2-01-04</t>
  </si>
  <si>
    <t>Materiales y Suministros</t>
  </si>
  <si>
    <t>3-1-2-01-05</t>
  </si>
  <si>
    <t>Compra de Equipo</t>
  </si>
  <si>
    <t>3-1-2-02</t>
  </si>
  <si>
    <t>Adquisici de Servicios</t>
  </si>
  <si>
    <t>3-1-2-02-02</t>
  </si>
  <si>
    <t>Vi疸icos y Gastos de Viaje</t>
  </si>
  <si>
    <t>3-1-2-02-03</t>
  </si>
  <si>
    <t>Gastos de Transporte y Comunicaci</t>
  </si>
  <si>
    <t>3-1-2-02-04</t>
  </si>
  <si>
    <t>Impresos y  Publicaciones</t>
  </si>
  <si>
    <t>3-1-2-02-05</t>
  </si>
  <si>
    <t>Mantenimiento y Reparaciones</t>
  </si>
  <si>
    <t>3-1-2-02-05-01</t>
  </si>
  <si>
    <t>Mantenimiento Entidad</t>
  </si>
  <si>
    <t>3-1-2-02-09</t>
  </si>
  <si>
    <t>Capacitaci</t>
  </si>
  <si>
    <t>3-1-2-02-09-01</t>
  </si>
  <si>
    <t>Capacitaci Interna</t>
  </si>
  <si>
    <t>3-1-2-02-17</t>
  </si>
  <si>
    <t>Informaci</t>
  </si>
  <si>
    <t>3-1-2-03</t>
  </si>
  <si>
    <t>Otros Gastos Generales</t>
  </si>
  <si>
    <t>3-1-2-03-99</t>
  </si>
  <si>
    <t>CONTRALORIA DE BOGOTÁ</t>
  </si>
  <si>
    <t>ENTIDAD</t>
  </si>
  <si>
    <t>235 01 CONTRALORIA</t>
  </si>
  <si>
    <t>3-1-1</t>
  </si>
  <si>
    <t>SERVICIOS PERSONALES</t>
  </si>
  <si>
    <t>3-1-1-01</t>
  </si>
  <si>
    <t>SERVICIOS PERSONALES ASOCIADOS A LANOMINA</t>
  </si>
  <si>
    <t>3-1-1-01-01</t>
  </si>
  <si>
    <t>Sueldos Personal de Nina</t>
  </si>
  <si>
    <t>3-1-1-01-04</t>
  </si>
  <si>
    <t>Gastos de Representaci</t>
  </si>
  <si>
    <t>3-1-1-01-05</t>
  </si>
  <si>
    <t>Horas Extras, Dominicales, Festivos,Recargo Nocturno y Trabajo Suplementario</t>
  </si>
  <si>
    <t>3-1-1-01-06</t>
  </si>
  <si>
    <t>Auxilio de Transporte</t>
  </si>
  <si>
    <t>3-1-1-01-07</t>
  </si>
  <si>
    <t>Subsidio de Alimentaci</t>
  </si>
  <si>
    <t>3-1-1-01-08</t>
  </si>
  <si>
    <t>Bonificaci por Servicios Prestados</t>
  </si>
  <si>
    <t>3-1-1-01-11</t>
  </si>
  <si>
    <t>Prima Semestral</t>
  </si>
  <si>
    <t>3-1-1-01-13</t>
  </si>
  <si>
    <t>Prima de Navidad</t>
  </si>
  <si>
    <t>3-1-1-01-14</t>
  </si>
  <si>
    <t>Prima de Vacaciones</t>
  </si>
  <si>
    <t>3-1-1-01-15</t>
  </si>
  <si>
    <t>Prima T馗nica</t>
  </si>
  <si>
    <t>3-1-1-01-16</t>
  </si>
  <si>
    <t>Prima de Antiguedad</t>
  </si>
  <si>
    <t>3-1-1-01-17</t>
  </si>
  <si>
    <t>Prima Secretarial</t>
  </si>
  <si>
    <t>3-1-1-01-21</t>
  </si>
  <si>
    <t>Vacaciones en Dinero</t>
  </si>
  <si>
    <t>3-1-1-01-26</t>
  </si>
  <si>
    <t>Bonificaci Especial de Recreaci</t>
  </si>
  <si>
    <t>3-1-1-01-28</t>
  </si>
  <si>
    <t>Reconocimiento por Permanencia en elServicio P炻lico</t>
  </si>
  <si>
    <t>3-1-1-02</t>
  </si>
  <si>
    <t>SERVICIOS PERSONALES INDIRECTOS</t>
  </si>
  <si>
    <t>3-1-1-02-03</t>
  </si>
  <si>
    <t>Honorarios</t>
  </si>
  <si>
    <t>3-1-1-02-03-01</t>
  </si>
  <si>
    <t>Honorarios Entidad</t>
  </si>
  <si>
    <t>3-1-1-02-04</t>
  </si>
  <si>
    <t>Remuneraci Servicios T馗nicos</t>
  </si>
  <si>
    <t>3-1-1-02-99</t>
  </si>
  <si>
    <t>Otros Gastos de Personal</t>
  </si>
  <si>
    <t>3-1-1-03</t>
  </si>
  <si>
    <t>APORTES PATRONALES AL SECTOR PRIVADOYPﾚBLICO</t>
  </si>
  <si>
    <t>3-1-1-03-01</t>
  </si>
  <si>
    <t>Aportes Patronales Sector Privado</t>
  </si>
  <si>
    <t>3-1-1-03-01-01</t>
  </si>
  <si>
    <t>Cesant僘s Fondos Privados</t>
  </si>
  <si>
    <t>3-1-1-03-01-02</t>
  </si>
  <si>
    <t>Pensiones Fondos Privados</t>
  </si>
  <si>
    <t>3-1-1-03-01-03</t>
  </si>
  <si>
    <t>Salud EPS Privadas</t>
  </si>
  <si>
    <t>3-1-1-03-01-04</t>
  </si>
  <si>
    <t>Riesgos Profesionales Sector Privado</t>
  </si>
  <si>
    <t>3-1-1-03-01-05</t>
  </si>
  <si>
    <t>Caja de Compensaci</t>
  </si>
  <si>
    <t>3-1-1-03-02</t>
  </si>
  <si>
    <t>Aportes Patronales Sector P炻lico</t>
  </si>
  <si>
    <t>3-1-1-03-02-01</t>
  </si>
  <si>
    <t>Cesant僘s Fondos P炻licos</t>
  </si>
  <si>
    <t>3-1-1-03-02-02</t>
  </si>
  <si>
    <t>Pensiones Fondos P炻licos</t>
  </si>
  <si>
    <t>3-1-1-03-02-03</t>
  </si>
  <si>
    <t>Salud EPS P炻licas</t>
  </si>
  <si>
    <t>3-1-1-03-02-05</t>
  </si>
  <si>
    <t>ESAP</t>
  </si>
  <si>
    <t>3-1-1-03-02-06</t>
  </si>
  <si>
    <t>ICBF</t>
  </si>
  <si>
    <t>3-1-1-03-02-07</t>
  </si>
  <si>
    <t>SENA</t>
  </si>
  <si>
    <t>3-1-1-03-02-08</t>
  </si>
  <si>
    <t>Institutos T馗nicos</t>
  </si>
  <si>
    <t>3-1-1-03-02-09</t>
  </si>
  <si>
    <t>Comisiones</t>
  </si>
  <si>
    <t>3-1-2-01-01</t>
  </si>
  <si>
    <t>Dotaci</t>
  </si>
  <si>
    <t>3-1-2-02-01</t>
  </si>
  <si>
    <t>Arrendamientos</t>
  </si>
  <si>
    <t>3-1-2-02-06</t>
  </si>
  <si>
    <t>Seguros</t>
  </si>
  <si>
    <t>3-1-2-02-06-01</t>
  </si>
  <si>
    <t>Seguros Entidad</t>
  </si>
  <si>
    <t>3-1-2-02-08</t>
  </si>
  <si>
    <t>Servicios P炻licos</t>
  </si>
  <si>
    <t>3-1-2-02-08-01</t>
  </si>
  <si>
    <t>Energ僘</t>
  </si>
  <si>
    <t>3-1-2-02-08-02</t>
  </si>
  <si>
    <t>Acueducto y Alcantarillado</t>
  </si>
  <si>
    <t>3-1-2-02-08-03</t>
  </si>
  <si>
    <t>Aseo</t>
  </si>
  <si>
    <t>3-1-2-02-08-04</t>
  </si>
  <si>
    <t>Tel馭ono</t>
  </si>
  <si>
    <t>3-1-2-02-08-05</t>
  </si>
  <si>
    <t>Gas</t>
  </si>
  <si>
    <t>3-1-2-02-09-02</t>
  </si>
  <si>
    <t>Capacitaci Externa</t>
  </si>
  <si>
    <t>3-1-2-02-10</t>
  </si>
  <si>
    <t>Bienestar e Incentivos</t>
  </si>
  <si>
    <t>3-1-2-02-11</t>
  </si>
  <si>
    <t>Promoci Institucional</t>
  </si>
  <si>
    <t>3-1-2-02-12</t>
  </si>
  <si>
    <t>Salud Ocupacional</t>
  </si>
  <si>
    <t>3-1-2-02-13</t>
  </si>
  <si>
    <t>Programas y Convenios Institucionales</t>
  </si>
  <si>
    <t>3-1-2-02-13-99</t>
  </si>
  <si>
    <t>Otros Programas y Convenios Institucionales</t>
  </si>
  <si>
    <t>3-1-2-02-18</t>
  </si>
  <si>
    <t>Publicidad</t>
  </si>
  <si>
    <t>3-1-2-03-02</t>
  </si>
  <si>
    <t>Impuestos, Tasas, Contribuciones, Derechos y Multas</t>
  </si>
  <si>
    <t>3-3</t>
  </si>
  <si>
    <t>INVERSIﾓN</t>
  </si>
  <si>
    <t>3-3-1</t>
  </si>
  <si>
    <t>DIRECTA</t>
  </si>
  <si>
    <t>3-3-1-14</t>
  </si>
  <si>
    <t>Bogot・Humana</t>
  </si>
  <si>
    <t>3-3-1-14-03</t>
  </si>
  <si>
    <t>Una Bogot・que defiende y fortalece lop炻lico</t>
  </si>
  <si>
    <t>3-3-1-14-03-24</t>
  </si>
  <si>
    <t>Bogot・Humana: participa y decide</t>
  </si>
  <si>
    <t>3-3-1-14-03-24-0770</t>
  </si>
  <si>
    <t>Control social a la gesti p炻lica</t>
  </si>
  <si>
    <t>3-3-1-14-03-24-0770-216</t>
  </si>
  <si>
    <t>216 - Control social a la gesti p炻lica</t>
  </si>
  <si>
    <t>3-3-1-14-03-26</t>
  </si>
  <si>
    <t>Transparencia, probidad, lucha contrala corrupci y control social efectivo e incluyente</t>
  </si>
  <si>
    <t>3-3-1-14-03-26-0776</t>
  </si>
  <si>
    <t>Fortalecimiento de la capacidad institucional para un control fiscal efectivo y transparente</t>
  </si>
  <si>
    <t>3-3-1-14-03-26-0776-222</t>
  </si>
  <si>
    <t>222 - Fortalecimiento de la capacidadinstitucional para un control fiscal efectivo y transparente</t>
  </si>
  <si>
    <t/>
  </si>
  <si>
    <t>UNIVERSIDAD DISTRITAL FRANCISCO JOSE DE CALDAS</t>
  </si>
  <si>
    <t>230 01 UNIVERSIDAD</t>
  </si>
  <si>
    <t>SERVICIOS PERSONALES ASOCIADOS A LA NOMINA</t>
  </si>
  <si>
    <t>Horas Extras, Dominicales, Festivos, Recargo Nocturno y Trabajo Suplementario</t>
  </si>
  <si>
    <t>3-1-1-01-20</t>
  </si>
  <si>
    <t>Otras Primas y Bonificaciones</t>
  </si>
  <si>
    <t>3-1-1-01-24</t>
  </si>
  <si>
    <t>Partida de Incremento Salarial</t>
  </si>
  <si>
    <t>3-1-1-01-25</t>
  </si>
  <si>
    <t>Convenciones Colectivas o Convenios</t>
  </si>
  <si>
    <t>3-1-1-01-25-01</t>
  </si>
  <si>
    <t>Personal Administrativo</t>
  </si>
  <si>
    <t>3-1-1-01-25-03</t>
  </si>
  <si>
    <t>Quinquenio</t>
  </si>
  <si>
    <t>APORTES PATRONALES AL SECTOR PRIVADO Y PﾚBLICO</t>
  </si>
  <si>
    <t>3-1-2-03-01</t>
  </si>
  <si>
    <t>Sentencias Judiciales</t>
  </si>
  <si>
    <t>3-1-2-03-01-02</t>
  </si>
  <si>
    <t>Otras Sentencias</t>
  </si>
  <si>
    <t>3-1-3</t>
  </si>
  <si>
    <t>TRANSFERENCIAS PARA FUNCIONAMIENTO</t>
  </si>
  <si>
    <t>3-1-3-02</t>
  </si>
  <si>
    <t>OTRAS TRANSFERENCIAS</t>
  </si>
  <si>
    <t>3-1-3-02-07</t>
  </si>
  <si>
    <t>Fondo de Pensiones P炻licas - Universidad Distrital</t>
  </si>
  <si>
    <t>3-1-3-02-99</t>
  </si>
  <si>
    <t>Otras</t>
  </si>
  <si>
    <t>3-3-1-14-01</t>
  </si>
  <si>
    <t>Una ciudad que supera la segregaci y la discriminaci: el ser humano en el centro de las preocupaciones del desarrollo</t>
  </si>
  <si>
    <t>3-3-1-14-01-03</t>
  </si>
  <si>
    <t>Construcci de saberes. Educaci incluyente, diversa y de calidad para disfrutar y aprender</t>
  </si>
  <si>
    <t>3-3-1-14-01-03-0379</t>
  </si>
  <si>
    <t>Construcci nueva sede universitaria Ciudadela El Porvenir - Bosa</t>
  </si>
  <si>
    <t>3-3-1-14-01-03-0379-116</t>
  </si>
  <si>
    <t>116 - Construcci nueva sede universitaria Ciudadela El Porvenir - Bosa</t>
  </si>
  <si>
    <t>3-3-1-14-01-03-0380</t>
  </si>
  <si>
    <t>Mejoramiento y ampliaci de la infraestructura f﨎ica de la Universidad</t>
  </si>
  <si>
    <t>3-3-1-14-01-03-0380-116</t>
  </si>
  <si>
    <t>116 - Mejoramiento y ampliaci de la infraestructura f﨎ica de la Universidad</t>
  </si>
  <si>
    <t>3-3-1-14-01-03-4149</t>
  </si>
  <si>
    <t>Dotaci de laboratorios Universidad Distrital</t>
  </si>
  <si>
    <t>3-3-1-14-01-03-4149-116</t>
  </si>
  <si>
    <t>116 - Dotaci de laboratorios Universidad Distrital</t>
  </si>
  <si>
    <t>3-3-1-14-01-03-4150</t>
  </si>
  <si>
    <t>Dotaci y actualizaci biblioteca</t>
  </si>
  <si>
    <t>3-3-1-14-01-03-4150-116</t>
  </si>
  <si>
    <t>116 - Dotaci y actualizaci biblioteca</t>
  </si>
  <si>
    <t>3-3-1-14-01-11</t>
  </si>
  <si>
    <t>Ciencia, tecnolog僘 e innovaci para avanzar en el desarrollo de la ciudad</t>
  </si>
  <si>
    <t>3-3-1-14-01-11-0378</t>
  </si>
  <si>
    <t>Promoci de la investigaci y desarrollo cientifico</t>
  </si>
  <si>
    <t>3-3-1-14-01-11-0378-157</t>
  </si>
  <si>
    <t>157 - Promoci de la investigaci y desarrollo cientifico</t>
  </si>
  <si>
    <t>3-3-1-14-01-11-0389</t>
  </si>
  <si>
    <t>Desarrollo y fortalecimiento doctorados y maestr僘s</t>
  </si>
  <si>
    <t>3-3-1-14-01-11-0389-157</t>
  </si>
  <si>
    <t>157 - Desarrollo y fortalecimiento doctorados y maestr僘s</t>
  </si>
  <si>
    <t>Una Bogot・que defiende y fortalece lo p炻lico</t>
  </si>
  <si>
    <t>3-3-1-14-03-32</t>
  </si>
  <si>
    <t>TIC para gobierno digital, ciudad inteligente y sociedad del conocimiento y del emprendimiento</t>
  </si>
  <si>
    <t>3-3-1-14-03-32-0188</t>
  </si>
  <si>
    <t>Sistema integrado de informaci</t>
  </si>
  <si>
    <t>3-3-1-14-03-32-0188-241</t>
  </si>
  <si>
    <t>241 - Sistema integrado de informaci</t>
  </si>
  <si>
    <t>3-3-2</t>
  </si>
  <si>
    <t>TRANSFERENCIAS PARA INVERSIﾓN</t>
  </si>
  <si>
    <t>3-3-2-02</t>
  </si>
  <si>
    <t>3-3-2-02-03</t>
  </si>
  <si>
    <t>Fondo Pr駸tamos de Empleados (Universidad Distrital)</t>
  </si>
  <si>
    <t>3-3-2-02-04</t>
  </si>
  <si>
    <t>Fondo de Vivienda (Universidad Distrital)</t>
  </si>
  <si>
    <t>Vigencia =2014  Mes = 12 Entidad = 230 Unidad Ejecutora = 01</t>
  </si>
  <si>
    <t>Indice</t>
  </si>
  <si>
    <t>COD</t>
  </si>
  <si>
    <t>CODIFICADO</t>
  </si>
  <si>
    <t>CODIGO DE CUENTA</t>
  </si>
  <si>
    <t>NOMBRE DE LA CUENTA</t>
  </si>
  <si>
    <t>(4)PRESUPUESTO INICIAL</t>
  </si>
  <si>
    <t>(8) MODIFICACIONES ADEL MES</t>
  </si>
  <si>
    <t>(12)MODIFICACIONES ACUMULADAS</t>
  </si>
  <si>
    <t>(16)PRESUPIESTO DEFINITIVO</t>
  </si>
  <si>
    <t>(20) RECAUDOS DEL MES</t>
  </si>
  <si>
    <t>(24) RECAUDOS ACUMULADOS</t>
  </si>
  <si>
    <t>(28)% EJEC.PRESUP</t>
  </si>
  <si>
    <t>zxzx???????????????</t>
  </si>
  <si>
    <t>(32)SALDO POR RECAUDAR</t>
  </si>
  <si>
    <t>231654??????</t>
  </si>
  <si>
    <t>RECONOCIMIENTO VIGENCIA ACTUAL</t>
  </si>
  <si>
    <t>2EP_230 01</t>
  </si>
  <si>
    <t>´2000000000000000000000</t>
  </si>
  <si>
    <t>2</t>
  </si>
  <si>
    <t>INGRESOS</t>
  </si>
  <si>
    <t>´2100000000000000000000</t>
  </si>
  <si>
    <t>2-1</t>
  </si>
  <si>
    <t>INGRESOS CORRIENTES</t>
  </si>
  <si>
    <t>´2110000000000000000000</t>
  </si>
  <si>
    <t>2-1-1</t>
  </si>
  <si>
    <t>TRIBUTARIOS</t>
  </si>
  <si>
    <t>´2110900000000000000000</t>
  </si>
  <si>
    <t>2-1-1-09</t>
  </si>
  <si>
    <t>Estampilla Universidad Distrital</t>
  </si>
  <si>
    <t>´2120000000000000000000</t>
  </si>
  <si>
    <t>2-1-2</t>
  </si>
  <si>
    <t>NO TRIBUTARIOS</t>
  </si>
  <si>
    <t>´2120400000000000000000</t>
  </si>
  <si>
    <t>2-1-2-04</t>
  </si>
  <si>
    <t>Rentas Contractuales</t>
  </si>
  <si>
    <t>´2120401000000000000000</t>
  </si>
  <si>
    <t>2-1-2-04-01</t>
  </si>
  <si>
    <t>Venta de Bienes, Servicios y Productos</t>
  </si>
  <si>
    <t>´2120499000000000000000</t>
  </si>
  <si>
    <t>2-1-2-04-99</t>
  </si>
  <si>
    <t>Otras Rentas Contractuales</t>
  </si>
  <si>
    <t>´2129900000000000000000</t>
  </si>
  <si>
    <t>2-1-2-99</t>
  </si>
  <si>
    <t>Otros Ingresos No Tributarios</t>
  </si>
  <si>
    <t>´2200000000000000000000</t>
  </si>
  <si>
    <t>2-2</t>
  </si>
  <si>
    <t>TRANSFERENCIAS</t>
  </si>
  <si>
    <t>´2210000000000000000000</t>
  </si>
  <si>
    <t>2-2-1</t>
  </si>
  <si>
    <t>NACIﾓN</t>
  </si>
  <si>
    <t>´2210400000000000000000</t>
  </si>
  <si>
    <t>2-2-1-04</t>
  </si>
  <si>
    <t>Otras Transferencias Naci</t>
  </si>
  <si>
    <t>´2210403000000000000000</t>
  </si>
  <si>
    <t>2-2-1-04-03</t>
  </si>
  <si>
    <t>Otras Naci</t>
  </si>
  <si>
    <t>´2240000000000000000000</t>
  </si>
  <si>
    <t>2-2-4</t>
  </si>
  <si>
    <t>ADMINISTRACIﾓN CENTRAL</t>
  </si>
  <si>
    <t>´2240100000000000000000</t>
  </si>
  <si>
    <t>2-2-4-01</t>
  </si>
  <si>
    <t>Aporte Ordinario</t>
  </si>
  <si>
    <t>´2240101000000000000000</t>
  </si>
  <si>
    <t>2-2-4-01-01</t>
  </si>
  <si>
    <t>Vigencia</t>
  </si>
  <si>
    <t>´2400000000000000000000</t>
  </si>
  <si>
    <t>2-4</t>
  </si>
  <si>
    <t>RECURSOS DE CAPITAL</t>
  </si>
  <si>
    <t>´2410000000000000000000</t>
  </si>
  <si>
    <t>2-4-1</t>
  </si>
  <si>
    <t>RECURSOS DEL BALANCE</t>
  </si>
  <si>
    <t>´2410700000000000000000</t>
  </si>
  <si>
    <t>2-4-1-07</t>
  </si>
  <si>
    <t>Cancelaci de Reservas</t>
  </si>
  <si>
    <t>´2411000000000000000000</t>
  </si>
  <si>
    <t>2-4-1-10</t>
  </si>
  <si>
    <t>Recursos del Balance Estampilla Pro Universidad</t>
  </si>
  <si>
    <t>´2411001000000000000000</t>
  </si>
  <si>
    <t>2-4-1-10-01</t>
  </si>
  <si>
    <t>Recursos Balance Estampilla - Inversi</t>
  </si>
  <si>
    <t>´2430000000000000000000</t>
  </si>
  <si>
    <t>2-4-3</t>
  </si>
  <si>
    <t>RENDIMIENTOS POR OPERACIONES FINANCIERAS</t>
  </si>
  <si>
    <t>´2430200000000000000000</t>
  </si>
  <si>
    <t>2-4-3-02</t>
  </si>
  <si>
    <t>Rendimientos Provenientes de Recursos de Libre Destinaci</t>
  </si>
  <si>
    <t>´2430300000000000000000</t>
  </si>
  <si>
    <t>2-4-3-03</t>
  </si>
  <si>
    <t>Rendimientos Financieros Estampilla UD</t>
  </si>
  <si>
    <t>´2450000000000000000000</t>
  </si>
  <si>
    <t>2-4-5</t>
  </si>
  <si>
    <t>EXCEDENTES FINANCIEROS DE LOS ESTABLECIMIENTOS PﾚBLICOS Y UTILIDADES EMPRESAS</t>
  </si>
  <si>
    <t>´2490000000000000000000</t>
  </si>
  <si>
    <t>2-4-9</t>
  </si>
  <si>
    <t>OTROS RECURSOS DE CAPITAL</t>
  </si>
  <si>
    <t>20150120324483185815179</t>
  </si>
  <si>
    <t>Vigencia =2014  Mes = 12 Entidad = 235 Unidad Ejecutora = 01</t>
  </si>
  <si>
    <t>235</t>
  </si>
  <si>
    <t xml:space="preserve"> 12__235.xlsx</t>
  </si>
  <si>
    <t>235_01</t>
  </si>
  <si>
    <t>2EP_235 01</t>
  </si>
  <si>
    <t>´2120402000000000000000</t>
  </si>
  <si>
    <t>2-1-2-04-02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</si>
</sst>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_(* #,##0.00_);_(* \(#,##0.00\);_(* &quot;-&quot;??_);_(@_)"/>
  </numFmts>
  <fonts count="9" x14ac:knownFonts="1">
    <font>
      <sz val="12"/>
      <color theme="1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00FF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5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9" fontId="8" fillId="0" borderId="0" applyFont="0" applyFill="0" applyBorder="0" applyAlignment="0" applyProtection="0"/>
  </cellStyleXfs>
  <cellXfs count="69">
    <xf numFmtId="0" fontId="0" fillId="0" borderId="0" xfId="0"/>
    <xf numFmtId="0" fontId="0" fillId="0" borderId="0" xfId="0" applyAlignment="1">
      <alignment wrapText="1"/>
    </xf>
    <xf numFmtId="0" fontId="1" fillId="0" borderId="0" xfId="0" applyFont="1"/>
    <xf numFmtId="0" fontId="1" fillId="0" borderId="0" xfId="0" applyFont="1" applyAlignment="1">
      <alignment wrapText="1"/>
    </xf>
    <xf numFmtId="0" fontId="1" fillId="0" borderId="3" xfId="0" applyFont="1" applyBorder="1"/>
    <xf numFmtId="0" fontId="1" fillId="0" borderId="4" xfId="0" applyFont="1" applyBorder="1"/>
    <xf numFmtId="49" fontId="1" fillId="0" borderId="5" xfId="0" applyNumberFormat="1" applyFont="1" applyBorder="1" applyAlignment="1">
      <alignment horizontal="center"/>
    </xf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49" fontId="0" fillId="0" borderId="9" xfId="0" applyNumberFormat="1" applyBorder="1"/>
    <xf numFmtId="0" fontId="0" fillId="0" borderId="10" xfId="0" applyBorder="1" applyAlignment="1">
      <alignment wrapText="1"/>
    </xf>
    <xf numFmtId="3" fontId="0" fillId="0" borderId="11" xfId="0" applyNumberFormat="1" applyBorder="1"/>
    <xf numFmtId="3" fontId="0" fillId="0" borderId="12" xfId="0" applyNumberFormat="1" applyBorder="1"/>
    <xf numFmtId="3" fontId="0" fillId="0" borderId="10" xfId="0" applyNumberFormat="1" applyBorder="1"/>
    <xf numFmtId="164" fontId="0" fillId="0" borderId="12" xfId="0" applyNumberFormat="1" applyBorder="1"/>
    <xf numFmtId="49" fontId="0" fillId="0" borderId="13" xfId="0" applyNumberFormat="1" applyBorder="1"/>
    <xf numFmtId="0" fontId="0" fillId="0" borderId="14" xfId="0" applyBorder="1" applyAlignment="1">
      <alignment wrapText="1"/>
    </xf>
    <xf numFmtId="3" fontId="0" fillId="0" borderId="15" xfId="0" applyNumberFormat="1" applyBorder="1"/>
    <xf numFmtId="3" fontId="0" fillId="0" borderId="16" xfId="0" applyNumberFormat="1" applyBorder="1"/>
    <xf numFmtId="3" fontId="0" fillId="0" borderId="14" xfId="0" applyNumberFormat="1" applyBorder="1"/>
    <xf numFmtId="164" fontId="0" fillId="0" borderId="16" xfId="0" applyNumberFormat="1" applyBorder="1"/>
    <xf numFmtId="49" fontId="0" fillId="0" borderId="5" xfId="0" applyNumberFormat="1" applyBorder="1"/>
    <xf numFmtId="0" fontId="0" fillId="0" borderId="6" xfId="0" applyBorder="1" applyAlignment="1">
      <alignment wrapText="1"/>
    </xf>
    <xf numFmtId="3" fontId="0" fillId="0" borderId="7" xfId="0" applyNumberFormat="1" applyBorder="1"/>
    <xf numFmtId="3" fontId="0" fillId="0" borderId="8" xfId="0" applyNumberFormat="1" applyBorder="1"/>
    <xf numFmtId="3" fontId="0" fillId="0" borderId="6" xfId="0" applyNumberFormat="1" applyBorder="1"/>
    <xf numFmtId="164" fontId="0" fillId="0" borderId="8" xfId="0" applyNumberFormat="1" applyBorder="1"/>
    <xf numFmtId="4" fontId="1" fillId="0" borderId="0" xfId="0" applyNumberFormat="1" applyFont="1"/>
    <xf numFmtId="0" fontId="0" fillId="0" borderId="0" xfId="0" applyAlignment="1">
      <alignment horizontal="center"/>
    </xf>
    <xf numFmtId="4" fontId="0" fillId="0" borderId="11" xfId="0" applyNumberFormat="1" applyBorder="1"/>
    <xf numFmtId="0" fontId="0" fillId="0" borderId="12" xfId="0" applyBorder="1"/>
    <xf numFmtId="4" fontId="0" fillId="0" borderId="10" xfId="0" applyNumberFormat="1" applyBorder="1"/>
    <xf numFmtId="0" fontId="0" fillId="0" borderId="11" xfId="0" applyBorder="1"/>
    <xf numFmtId="4" fontId="0" fillId="0" borderId="12" xfId="0" applyNumberFormat="1" applyBorder="1"/>
    <xf numFmtId="0" fontId="0" fillId="0" borderId="10" xfId="0" applyBorder="1"/>
    <xf numFmtId="4" fontId="0" fillId="0" borderId="15" xfId="0" applyNumberFormat="1" applyBorder="1"/>
    <xf numFmtId="0" fontId="0" fillId="0" borderId="16" xfId="0" applyBorder="1"/>
    <xf numFmtId="4" fontId="0" fillId="0" borderId="14" xfId="0" applyNumberFormat="1" applyBorder="1"/>
    <xf numFmtId="0" fontId="0" fillId="0" borderId="15" xfId="0" applyBorder="1"/>
    <xf numFmtId="4" fontId="0" fillId="0" borderId="16" xfId="0" applyNumberFormat="1" applyBorder="1"/>
    <xf numFmtId="0" fontId="0" fillId="0" borderId="14" xfId="0" applyBorder="1"/>
    <xf numFmtId="4" fontId="0" fillId="0" borderId="7" xfId="0" applyNumberFormat="1" applyBorder="1"/>
    <xf numFmtId="4" fontId="0" fillId="0" borderId="8" xfId="0" applyNumberFormat="1" applyBorder="1"/>
    <xf numFmtId="4" fontId="0" fillId="0" borderId="6" xfId="0" applyNumberFormat="1" applyBorder="1"/>
    <xf numFmtId="0" fontId="0" fillId="0" borderId="7" xfId="0" applyBorder="1"/>
    <xf numFmtId="0" fontId="0" fillId="0" borderId="8" xfId="0" applyBorder="1"/>
    <xf numFmtId="0" fontId="0" fillId="0" borderId="6" xfId="0" applyBorder="1"/>
    <xf numFmtId="0" fontId="0" fillId="2" borderId="0" xfId="0" applyFill="1"/>
    <xf numFmtId="49" fontId="0" fillId="0" borderId="0" xfId="0" applyNumberFormat="1"/>
    <xf numFmtId="165" fontId="0" fillId="0" borderId="0" xfId="1" applyFont="1"/>
    <xf numFmtId="49" fontId="3" fillId="3" borderId="0" xfId="2" applyNumberFormat="1" applyFill="1" applyAlignment="1">
      <alignment wrapText="1"/>
    </xf>
    <xf numFmtId="0" fontId="4" fillId="3" borderId="0" xfId="0" applyFont="1" applyFill="1" applyAlignment="1">
      <alignment wrapText="1"/>
    </xf>
    <xf numFmtId="165" fontId="4" fillId="3" borderId="0" xfId="1" applyFont="1" applyFill="1" applyAlignment="1">
      <alignment wrapText="1"/>
    </xf>
    <xf numFmtId="0" fontId="0" fillId="4" borderId="0" xfId="0" applyFill="1"/>
    <xf numFmtId="49" fontId="5" fillId="5" borderId="0" xfId="0" applyNumberFormat="1" applyFont="1" applyFill="1" applyAlignment="1">
      <alignment horizontal="center" vertical="center" wrapText="1"/>
    </xf>
    <xf numFmtId="0" fontId="5" fillId="5" borderId="0" xfId="0" applyFont="1" applyFill="1" applyAlignment="1">
      <alignment horizontal="center" vertical="center" wrapText="1"/>
    </xf>
    <xf numFmtId="165" fontId="5" fillId="6" borderId="0" xfId="1" applyFont="1" applyFill="1" applyAlignment="1">
      <alignment horizontal="center" vertical="center" wrapText="1"/>
    </xf>
    <xf numFmtId="165" fontId="5" fillId="5" borderId="0" xfId="1" applyFont="1" applyFill="1" applyAlignment="1">
      <alignment horizontal="center" vertical="center" wrapText="1"/>
    </xf>
    <xf numFmtId="0" fontId="6" fillId="7" borderId="0" xfId="0" applyFont="1" applyFill="1"/>
    <xf numFmtId="0" fontId="7" fillId="7" borderId="0" xfId="0" applyFont="1" applyFill="1"/>
    <xf numFmtId="9" fontId="0" fillId="0" borderId="10" xfId="3" applyFont="1" applyBorder="1"/>
    <xf numFmtId="9" fontId="0" fillId="0" borderId="14" xfId="3" applyFont="1" applyBorder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</cellXfs>
  <cellStyles count="4">
    <cellStyle name="Hipervínculo" xfId="2" builtinId="8"/>
    <cellStyle name="Millares 2" xfId="1"/>
    <cellStyle name="Normal" xfId="0" builtinId="0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014\tempodir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gonzalez\Documents\PPTO\2014\7%20Establecimientos%20P&#250;blicos\ingresos%20neto%20anu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resuPortaF"/>
      <sheetName val="chequeo"/>
      <sheetName val="LISTA COMPLETA"/>
      <sheetName val="ENTIDADES PARA INFORMES"/>
      <sheetName val="csb oCT14"/>
    </sheetNames>
    <sheetDataSet>
      <sheetData sheetId="0">
        <row r="6">
          <cell r="B6" t="str">
            <v>100</v>
          </cell>
          <cell r="C6" t="str">
            <v>01</v>
          </cell>
          <cell r="D6" t="str">
            <v>CONCEJO DE BOGOTA, D.C..</v>
          </cell>
          <cell r="E6" t="str">
            <v>Concejo de Bogotá D.C.</v>
          </cell>
          <cell r="F6" t="str">
            <v>Gobierno</v>
          </cell>
          <cell r="G6" t="str">
            <v>Administración Central</v>
          </cell>
          <cell r="H6" t="str">
            <v>AC</v>
          </cell>
        </row>
        <row r="7">
          <cell r="B7" t="str">
            <v>102</v>
          </cell>
          <cell r="C7" t="str">
            <v>01</v>
          </cell>
          <cell r="D7" t="str">
            <v>PERSONERÍA DE BOGOTÁ.</v>
          </cell>
          <cell r="E7" t="str">
            <v>Personería</v>
          </cell>
          <cell r="F7" t="str">
            <v>Gobierno</v>
          </cell>
          <cell r="G7" t="str">
            <v>Administración Central</v>
          </cell>
          <cell r="H7" t="str">
            <v>AC</v>
          </cell>
        </row>
        <row r="8">
          <cell r="B8" t="str">
            <v>104</v>
          </cell>
          <cell r="C8" t="str">
            <v>01</v>
          </cell>
          <cell r="D8" t="str">
            <v>SECRETARÍA GENERAL DE LA ALCALDÍA MAYOR DE BOGOTÁ, D.C..</v>
          </cell>
          <cell r="E8" t="str">
            <v>Secretaría General de la Alcaldía Mayor de Bogotá</v>
          </cell>
          <cell r="F8" t="str">
            <v>Gobierno</v>
          </cell>
          <cell r="G8" t="str">
            <v>Administración Central</v>
          </cell>
          <cell r="H8" t="str">
            <v>AC</v>
          </cell>
        </row>
        <row r="9">
          <cell r="B9" t="str">
            <v>105</v>
          </cell>
          <cell r="C9" t="str">
            <v>01</v>
          </cell>
          <cell r="D9" t="str">
            <v>VEEDURÍA DISTRITAL.</v>
          </cell>
          <cell r="E9" t="str">
            <v>Veeduría Distrital</v>
          </cell>
          <cell r="F9" t="str">
            <v>Gobierno</v>
          </cell>
          <cell r="G9" t="str">
            <v>Administración Central</v>
          </cell>
          <cell r="H9" t="str">
            <v>AC</v>
          </cell>
        </row>
        <row r="10">
          <cell r="B10" t="str">
            <v>110</v>
          </cell>
          <cell r="C10" t="str">
            <v>01</v>
          </cell>
          <cell r="D10" t="str">
            <v>SECRETARIA DE GOBIERNO.</v>
          </cell>
          <cell r="E10" t="str">
            <v>Secretaría Distrital de Gobierno</v>
          </cell>
          <cell r="F10" t="str">
            <v>Gobierno</v>
          </cell>
          <cell r="G10" t="str">
            <v>Administración Central</v>
          </cell>
          <cell r="H10" t="str">
            <v>AC</v>
          </cell>
        </row>
        <row r="11">
          <cell r="B11" t="str">
            <v>111</v>
          </cell>
          <cell r="C11" t="str">
            <v>01</v>
          </cell>
          <cell r="D11" t="str">
            <v>SECRETARIA DISTRITAL DE HACIENDA.</v>
          </cell>
          <cell r="E11" t="str">
            <v>Secretaría Distrital de Hacienda</v>
          </cell>
          <cell r="F11" t="str">
            <v>Hacienda</v>
          </cell>
          <cell r="G11" t="str">
            <v>Administración Central</v>
          </cell>
          <cell r="H11" t="str">
            <v>AC</v>
          </cell>
        </row>
        <row r="12">
          <cell r="B12" t="str">
            <v>111</v>
          </cell>
          <cell r="C12" t="str">
            <v>02</v>
          </cell>
          <cell r="D12" t="str">
            <v>Dirección de Gestión Corporativa</v>
          </cell>
          <cell r="E12" t="str">
            <v>Secretaría Distrital de Hacienda</v>
          </cell>
          <cell r="F12" t="str">
            <v>Hacienda</v>
          </cell>
          <cell r="G12"/>
          <cell r="H12" t="str">
            <v>AC</v>
          </cell>
        </row>
        <row r="13">
          <cell r="B13" t="str">
            <v>111</v>
          </cell>
          <cell r="C13" t="str">
            <v>03</v>
          </cell>
          <cell r="D13" t="str">
            <v>Dirección Distrital de Presupuesto</v>
          </cell>
          <cell r="E13" t="str">
            <v>Secretaría Distrital de Hacienda</v>
          </cell>
          <cell r="F13" t="str">
            <v>Hacienda</v>
          </cell>
          <cell r="G13"/>
          <cell r="H13" t="str">
            <v>AC</v>
          </cell>
        </row>
        <row r="14">
          <cell r="B14" t="str">
            <v>111</v>
          </cell>
          <cell r="C14" t="str">
            <v>04</v>
          </cell>
          <cell r="D14" t="str">
            <v>Dirección de Crédito Público</v>
          </cell>
          <cell r="E14" t="str">
            <v>Secretaría Distrital de Hacienda</v>
          </cell>
          <cell r="F14" t="str">
            <v>Hacienda</v>
          </cell>
          <cell r="G14"/>
          <cell r="H14" t="str">
            <v>AC</v>
          </cell>
        </row>
        <row r="15">
          <cell r="B15" t="str">
            <v>111</v>
          </cell>
          <cell r="C15" t="str">
            <v>05</v>
          </cell>
          <cell r="D15" t="str">
            <v>Cuenta Fondo del Concejo</v>
          </cell>
          <cell r="E15" t="str">
            <v>Secretaría Distrital de Hacienda</v>
          </cell>
          <cell r="F15" t="str">
            <v>Hacienda</v>
          </cell>
          <cell r="G15" t="str">
            <v>Administración Central</v>
          </cell>
          <cell r="H15" t="str">
            <v>AC</v>
          </cell>
        </row>
        <row r="16">
          <cell r="B16" t="str">
            <v>112</v>
          </cell>
          <cell r="C16" t="str">
            <v>01</v>
          </cell>
          <cell r="D16" t="str">
            <v>SECRETARIA DE EDUCACION DEL DISTRITO</v>
          </cell>
          <cell r="E16" t="str">
            <v>Secretaría de Educación del Distrito</v>
          </cell>
          <cell r="F16" t="str">
            <v>Educación, Cultura, Recreación y Deporte</v>
          </cell>
          <cell r="G16" t="str">
            <v>Administración Central</v>
          </cell>
          <cell r="H16" t="str">
            <v>AC</v>
          </cell>
        </row>
        <row r="17">
          <cell r="B17" t="str">
            <v>113</v>
          </cell>
          <cell r="C17" t="str">
            <v>01</v>
          </cell>
          <cell r="D17" t="str">
            <v>SECRETARIA DISTRITAL DE MOVILIDAD.</v>
          </cell>
          <cell r="E17" t="str">
            <v>Secretaría Distrital de Movilidad</v>
          </cell>
          <cell r="F17" t="str">
            <v>Movilidad</v>
          </cell>
          <cell r="G17" t="str">
            <v>Administración Central</v>
          </cell>
          <cell r="H17" t="str">
            <v>AC</v>
          </cell>
        </row>
        <row r="18">
          <cell r="B18" t="str">
            <v>113</v>
          </cell>
          <cell r="C18" t="str">
            <v>02</v>
          </cell>
          <cell r="D18" t="str">
            <v>Secretaría Distrital de la Movilidad -Dirección Administrativa-</v>
          </cell>
          <cell r="E18" t="str">
            <v>Secretaría Distrital de Movilidad</v>
          </cell>
          <cell r="F18" t="str">
            <v>Movilidad</v>
          </cell>
          <cell r="G18"/>
          <cell r="H18" t="str">
            <v>AC</v>
          </cell>
        </row>
        <row r="19">
          <cell r="B19" t="str">
            <v>114</v>
          </cell>
          <cell r="C19" t="str">
            <v>01</v>
          </cell>
          <cell r="D19" t="str">
            <v>SECRETARIA DISTRITAL DE SALUD.</v>
          </cell>
          <cell r="E19" t="str">
            <v>Secretaría Distrital de Salud</v>
          </cell>
          <cell r="F19" t="str">
            <v>Salud</v>
          </cell>
          <cell r="G19" t="str">
            <v>Administración Central</v>
          </cell>
          <cell r="H19" t="str">
            <v>AC</v>
          </cell>
        </row>
        <row r="20">
          <cell r="B20" t="str">
            <v>117</v>
          </cell>
          <cell r="C20" t="str">
            <v>01</v>
          </cell>
          <cell r="D20" t="str">
            <v>SECRETARIA DISTRITAL DE DESARROLLO ECONOMICO.</v>
          </cell>
          <cell r="E20" t="str">
            <v>Secretaría Distrital de Desarrollo Económico</v>
          </cell>
          <cell r="F20" t="str">
            <v>Desarrollo Económico, Industria y Turismo</v>
          </cell>
          <cell r="G20" t="str">
            <v>Administración Central</v>
          </cell>
          <cell r="H20" t="str">
            <v>AC</v>
          </cell>
        </row>
        <row r="21">
          <cell r="B21" t="str">
            <v>118</v>
          </cell>
          <cell r="C21" t="str">
            <v>01</v>
          </cell>
          <cell r="D21" t="str">
            <v>SECRETARIA DISTRITAL DEL HABITAT.</v>
          </cell>
          <cell r="E21" t="str">
            <v>Secretaría Distrital del Hábitat</v>
          </cell>
          <cell r="F21" t="str">
            <v>Hábitat y Ambiente</v>
          </cell>
          <cell r="G21" t="str">
            <v>Administración Central</v>
          </cell>
          <cell r="H21" t="str">
            <v>AC</v>
          </cell>
        </row>
        <row r="22">
          <cell r="B22" t="str">
            <v>119</v>
          </cell>
          <cell r="C22" t="str">
            <v>01</v>
          </cell>
          <cell r="D22" t="str">
            <v>SECRETARIA DISTRITAL DE CULTURA, RECREACION Y DEPORTE.</v>
          </cell>
          <cell r="E22" t="str">
            <v>Secretaría Distrital de Cultura, Recreación y Deporte</v>
          </cell>
          <cell r="F22" t="str">
            <v>Educación, Cultura, Recreación y Deporte</v>
          </cell>
          <cell r="G22" t="str">
            <v>Administración Central</v>
          </cell>
          <cell r="H22" t="str">
            <v>AC</v>
          </cell>
        </row>
        <row r="23">
          <cell r="B23" t="str">
            <v>120</v>
          </cell>
          <cell r="C23" t="str">
            <v>01</v>
          </cell>
          <cell r="D23" t="str">
            <v>SECRETARIA DISTRITAL DE PLANEACION.</v>
          </cell>
          <cell r="E23" t="str">
            <v>Secretaría Distrital de Planeación</v>
          </cell>
          <cell r="F23" t="str">
            <v>Hábitat y Ambiente</v>
          </cell>
          <cell r="G23" t="str">
            <v>Administración Central</v>
          </cell>
          <cell r="H23" t="str">
            <v>AC</v>
          </cell>
        </row>
        <row r="24">
          <cell r="B24" t="str">
            <v>121</v>
          </cell>
          <cell r="C24" t="str">
            <v>01</v>
          </cell>
          <cell r="D24" t="str">
            <v>SECRETARÍA DISTRITAL DE LA MUJER.</v>
          </cell>
          <cell r="E24" t="str">
            <v>Secretaría Distrital de la Mujer</v>
          </cell>
          <cell r="F24" t="str">
            <v>Gobierno</v>
          </cell>
          <cell r="G24" t="str">
            <v>Administración Central</v>
          </cell>
          <cell r="H24" t="str">
            <v>AC</v>
          </cell>
        </row>
        <row r="25">
          <cell r="B25" t="str">
            <v>122</v>
          </cell>
          <cell r="C25" t="str">
            <v>01</v>
          </cell>
          <cell r="D25" t="str">
            <v>SECRETARIA DISTRITAL DE INTEGRACION SOCIAL.</v>
          </cell>
          <cell r="E25" t="str">
            <v>Secretaría Distrital de Integración Social</v>
          </cell>
          <cell r="F25" t="str">
            <v xml:space="preserve">Integración Social </v>
          </cell>
          <cell r="G25" t="str">
            <v>Administración Central</v>
          </cell>
          <cell r="H25" t="str">
            <v>AC</v>
          </cell>
        </row>
        <row r="26">
          <cell r="B26" t="str">
            <v>125</v>
          </cell>
          <cell r="C26" t="str">
            <v>01</v>
          </cell>
          <cell r="D26" t="str">
            <v>DEPARTAMENTO ADMINISTRATIVOSERVICIO CIVIL DISTRITAL -DASCD..</v>
          </cell>
          <cell r="E26" t="str">
            <v>Departamento Administrativo del Servicio Civil</v>
          </cell>
          <cell r="F26" t="str">
            <v>Gobierno</v>
          </cell>
          <cell r="G26" t="str">
            <v>Administración Central</v>
          </cell>
          <cell r="H26" t="str">
            <v>AC</v>
          </cell>
        </row>
        <row r="27">
          <cell r="B27" t="str">
            <v>126</v>
          </cell>
          <cell r="C27" t="str">
            <v>01</v>
          </cell>
          <cell r="D27" t="str">
            <v>SECRETARIA DISTRITAL DE AMBIENTE.</v>
          </cell>
          <cell r="E27" t="str">
            <v>Secretaría Distrital de Ambiente</v>
          </cell>
          <cell r="F27" t="str">
            <v>Hábitat y Ambiente</v>
          </cell>
          <cell r="G27" t="str">
            <v>Administración Central</v>
          </cell>
          <cell r="H27" t="str">
            <v>AC</v>
          </cell>
        </row>
        <row r="28">
          <cell r="B28" t="str">
            <v>127</v>
          </cell>
          <cell r="C28" t="str">
            <v>01</v>
          </cell>
          <cell r="D28" t="str">
            <v>DEPARTAMENTO ADMINISTRATIVO DE LA DEFENSORIA DEL ESPACIO PUBLICO-DADEP..</v>
          </cell>
          <cell r="E28" t="str">
            <v>Defensoría del Espacío Público DADEP</v>
          </cell>
          <cell r="F28" t="str">
            <v>Hábitat y Ambiente</v>
          </cell>
          <cell r="G28" t="str">
            <v>Administración Central</v>
          </cell>
          <cell r="H28" t="str">
            <v>AC</v>
          </cell>
        </row>
        <row r="29">
          <cell r="B29" t="str">
            <v>131</v>
          </cell>
          <cell r="C29" t="str">
            <v>01</v>
          </cell>
          <cell r="D29" t="str">
            <v>UNIDAD ADMINISTRATIVA ESPECIAL CUERPO OFICIAL DE BOMBEROS.</v>
          </cell>
          <cell r="E29" t="str">
            <v>Cuerpo Oficial de Bomberos</v>
          </cell>
          <cell r="F29" t="str">
            <v>Gobierno</v>
          </cell>
          <cell r="G29" t="str">
            <v>Administración Central</v>
          </cell>
          <cell r="H29" t="str">
            <v>AC</v>
          </cell>
        </row>
        <row r="30">
          <cell r="B30" t="str">
            <v>240</v>
          </cell>
          <cell r="C30" t="str">
            <v>01</v>
          </cell>
          <cell r="D30" t="str">
            <v>LOTERIA DE BOGOTA, D.C..</v>
          </cell>
          <cell r="E30" t="str">
            <v>Lotería de Bogotá</v>
          </cell>
          <cell r="F30" t="str">
            <v>Hacienda</v>
          </cell>
          <cell r="G30" t="str">
            <v>Empresas Industriales y Comerciales</v>
          </cell>
          <cell r="H30" t="str">
            <v>EI</v>
          </cell>
        </row>
        <row r="31">
          <cell r="B31" t="str">
            <v>260</v>
          </cell>
          <cell r="C31" t="str">
            <v>01</v>
          </cell>
          <cell r="D31" t="str">
            <v>CANAL CAPITAL LTDA...</v>
          </cell>
          <cell r="E31" t="str">
            <v>Canal Capital</v>
          </cell>
          <cell r="F31" t="str">
            <v>Educación, Cultura, Recreación y Deporte</v>
          </cell>
          <cell r="G31" t="str">
            <v>Empresas Industriales y Comerciales</v>
          </cell>
          <cell r="H31" t="str">
            <v>EI</v>
          </cell>
        </row>
        <row r="32">
          <cell r="B32" t="str">
            <v>261</v>
          </cell>
          <cell r="C32" t="str">
            <v>01</v>
          </cell>
          <cell r="D32" t="str">
            <v>METROVIVIENDA..</v>
          </cell>
          <cell r="E32" t="str">
            <v>Metrovivienda</v>
          </cell>
          <cell r="F32" t="str">
            <v>Hábitat y Ambiente</v>
          </cell>
          <cell r="G32" t="str">
            <v>Empresas Industriales y Comerciales</v>
          </cell>
          <cell r="H32" t="str">
            <v>EI</v>
          </cell>
        </row>
        <row r="33">
          <cell r="B33" t="str">
            <v>262</v>
          </cell>
          <cell r="C33" t="str">
            <v>01</v>
          </cell>
          <cell r="D33" t="str">
            <v>EMPRESA DE TRANSPORTE DEL TERCER MILENIO -TRANSMILENIO S.A..</v>
          </cell>
          <cell r="E33" t="str">
            <v>Transmilenio</v>
          </cell>
          <cell r="F33" t="str">
            <v>Movilidad</v>
          </cell>
          <cell r="G33" t="str">
            <v>Empresas Industriales y Comerciales</v>
          </cell>
          <cell r="H33" t="str">
            <v>EI</v>
          </cell>
        </row>
        <row r="34">
          <cell r="B34" t="str">
            <v>263</v>
          </cell>
          <cell r="C34" t="str">
            <v>01</v>
          </cell>
          <cell r="D34" t="str">
            <v>EMPRESA DE RENOVACION URBANA - ERU..</v>
          </cell>
          <cell r="E34" t="str">
            <v xml:space="preserve">Empresa de Renovación Urbana </v>
          </cell>
          <cell r="F34" t="str">
            <v>Hábitat y Ambiente</v>
          </cell>
          <cell r="G34" t="str">
            <v>Empresas Industriales y Comerciales</v>
          </cell>
          <cell r="H34" t="str">
            <v>EI</v>
          </cell>
        </row>
        <row r="35">
          <cell r="B35" t="str">
            <v>264</v>
          </cell>
          <cell r="C35" t="str">
            <v>01</v>
          </cell>
          <cell r="D35" t="str">
            <v>AGUAS DE BOGOTA S.A. E.S.P..</v>
          </cell>
          <cell r="E35" t="str">
            <v>Aguas de Bogotá S.A. ESP</v>
          </cell>
          <cell r="F35" t="str">
            <v>Servicios Públicos</v>
          </cell>
          <cell r="G35" t="str">
            <v>Empresas Industriales y Comerciales</v>
          </cell>
          <cell r="H35" t="str">
            <v>EI</v>
          </cell>
        </row>
        <row r="36">
          <cell r="B36" t="str">
            <v>265</v>
          </cell>
          <cell r="C36" t="str">
            <v>01</v>
          </cell>
          <cell r="D36" t="str">
            <v>EMPRESA DE ACUEDUCTO Y ALCANTARILLADO DE BOGOTA -EAAB ESP-.</v>
          </cell>
          <cell r="E36" t="str">
            <v>Empresa de Acueducto y Alcantarillado de Bogotá</v>
          </cell>
          <cell r="F36" t="str">
            <v>Servicios Públicos</v>
          </cell>
          <cell r="G36" t="str">
            <v>Empresas Industriales y Comerciales</v>
          </cell>
          <cell r="H36" t="str">
            <v>EI</v>
          </cell>
        </row>
        <row r="37">
          <cell r="B37" t="str">
            <v>200</v>
          </cell>
          <cell r="C37" t="str">
            <v>01</v>
          </cell>
          <cell r="D37" t="str">
            <v>INSTITUTO PARA LA ECONOMIA SOCIAL-IPES.</v>
          </cell>
          <cell r="E37" t="str">
            <v>Instituto para la Economía Social IPES</v>
          </cell>
          <cell r="F37" t="str">
            <v>Desarrollo Económico, Industria y Turismo</v>
          </cell>
          <cell r="G37" t="str">
            <v>Establecimiento Públicos</v>
          </cell>
          <cell r="H37" t="str">
            <v>EP</v>
          </cell>
        </row>
        <row r="38">
          <cell r="B38" t="str">
            <v>201</v>
          </cell>
          <cell r="C38" t="str">
            <v>01</v>
          </cell>
          <cell r="D38" t="str">
            <v>FONDO FINANCIERO DISTRITAL DE SALUD - FFDS.</v>
          </cell>
          <cell r="E38" t="str">
            <v>Fondo Financiero Distrital de Salud</v>
          </cell>
          <cell r="F38" t="str">
            <v>Salud</v>
          </cell>
          <cell r="G38" t="str">
            <v>Establecimiento Públicos</v>
          </cell>
          <cell r="H38" t="str">
            <v>EP</v>
          </cell>
        </row>
        <row r="39">
          <cell r="B39" t="str">
            <v>203</v>
          </cell>
          <cell r="C39" t="str">
            <v>01</v>
          </cell>
          <cell r="D39" t="str">
            <v>FONDO PARA LA PREVENCION Y ATENCION DE EMERGENCIAS - FOPAE-DPAE..</v>
          </cell>
          <cell r="E39" t="str">
            <v>FOPAE</v>
          </cell>
          <cell r="F39" t="e">
            <v>#N/A</v>
          </cell>
          <cell r="G39" t="str">
            <v>Establecimiento Públicos</v>
          </cell>
          <cell r="H39" t="str">
            <v>EP</v>
          </cell>
        </row>
        <row r="40">
          <cell r="B40" t="str">
            <v>204</v>
          </cell>
          <cell r="C40" t="str">
            <v>01</v>
          </cell>
          <cell r="D40" t="str">
            <v>INSTITUTO DE DESARROLLO URBANO - IDU.</v>
          </cell>
          <cell r="E40" t="str">
            <v>Instituto de Desarrollo Urbano IDU</v>
          </cell>
          <cell r="F40" t="str">
            <v>Movilidad</v>
          </cell>
          <cell r="G40" t="str">
            <v>Establecimiento Públicos</v>
          </cell>
          <cell r="H40" t="str">
            <v>EP</v>
          </cell>
        </row>
        <row r="41">
          <cell r="B41" t="str">
            <v>206</v>
          </cell>
          <cell r="C41" t="str">
            <v>01</v>
          </cell>
          <cell r="D41" t="str">
            <v>FONDO DE PRESTACIONES ECONÓMICAS, CESANTÍAS Y PENSIONES - FONCEP.</v>
          </cell>
          <cell r="E41" t="str">
            <v>FONCEP</v>
          </cell>
          <cell r="F41" t="str">
            <v>Hacienda</v>
          </cell>
          <cell r="G41" t="str">
            <v>Establecimiento Públicos</v>
          </cell>
          <cell r="H41" t="str">
            <v>EP</v>
          </cell>
        </row>
        <row r="42">
          <cell r="B42" t="str">
            <v>208</v>
          </cell>
          <cell r="C42" t="str">
            <v>01</v>
          </cell>
          <cell r="D42" t="str">
            <v>CAJA DE VIVIENDA POPULAR.</v>
          </cell>
          <cell r="E42" t="str">
            <v>Caja de Vivienda Popular</v>
          </cell>
          <cell r="F42" t="str">
            <v>Hábitat y Ambiente</v>
          </cell>
          <cell r="G42" t="str">
            <v>Establecimiento Públicos</v>
          </cell>
          <cell r="H42" t="str">
            <v>EP</v>
          </cell>
        </row>
        <row r="43">
          <cell r="B43" t="str">
            <v>211</v>
          </cell>
          <cell r="C43" t="str">
            <v>01</v>
          </cell>
          <cell r="D43" t="str">
            <v>INSTITUTO DISTRITAL PARA LA RECREACION Y EL DEPORTE - IDRD.</v>
          </cell>
          <cell r="E43" t="str">
            <v>Instituto Distrital de Recreación y Deporte IDRD</v>
          </cell>
          <cell r="F43" t="str">
            <v>Educación, Cultura, Recreación y Deporte</v>
          </cell>
          <cell r="G43" t="str">
            <v>Establecimiento Públicos</v>
          </cell>
          <cell r="H43" t="str">
            <v>EP</v>
          </cell>
        </row>
        <row r="44">
          <cell r="B44" t="str">
            <v>213</v>
          </cell>
          <cell r="C44" t="str">
            <v>01</v>
          </cell>
          <cell r="D44" t="str">
            <v>INSTITUTO DISTRITAL DEL PATRIMONIO CULTURAL -IDPC.</v>
          </cell>
          <cell r="E44" t="str">
            <v>Instituto Distrital de Patrimonio Cultural IDPC</v>
          </cell>
          <cell r="F44" t="str">
            <v>Educación, Cultura, Recreación y Deporte</v>
          </cell>
          <cell r="G44" t="str">
            <v>Establecimiento Públicos</v>
          </cell>
          <cell r="H44" t="str">
            <v>EP</v>
          </cell>
        </row>
        <row r="45">
          <cell r="B45" t="str">
            <v>214</v>
          </cell>
          <cell r="C45" t="str">
            <v>01</v>
          </cell>
          <cell r="D45" t="str">
            <v>INSTITUTO DISTRITAL PARA LA PROTECCION DE JUVENTUD Y LA NIÑEZ DESAMPARADA-IDIPRON..</v>
          </cell>
          <cell r="E45" t="str">
            <v>IDIPRON</v>
          </cell>
          <cell r="F45" t="str">
            <v xml:space="preserve">Integración Social </v>
          </cell>
          <cell r="G45" t="str">
            <v>Establecimiento Públicos</v>
          </cell>
          <cell r="H45" t="str">
            <v>EP</v>
          </cell>
        </row>
        <row r="46">
          <cell r="B46" t="str">
            <v>215</v>
          </cell>
          <cell r="C46" t="str">
            <v>01</v>
          </cell>
          <cell r="D46" t="str">
            <v>FUNDACION GILBERTO ALZATE AVENDAÑO..</v>
          </cell>
          <cell r="E46" t="str">
            <v>Fundación Gilberto Alzate Avendaño</v>
          </cell>
          <cell r="F46" t="str">
            <v>Educación, Cultura, Recreación y Deporte</v>
          </cell>
          <cell r="G46" t="str">
            <v>Establecimiento Públicos</v>
          </cell>
          <cell r="H46" t="str">
            <v>EP</v>
          </cell>
        </row>
        <row r="47">
          <cell r="B47" t="str">
            <v>216</v>
          </cell>
          <cell r="C47" t="str">
            <v>01</v>
          </cell>
          <cell r="D47" t="str">
            <v>ORQUESTA FILARMONICA DE BOGOTA, D.C..</v>
          </cell>
          <cell r="E47" t="str">
            <v>Orquesta Filarmónica de Bogotá</v>
          </cell>
          <cell r="F47" t="str">
            <v>Educación, Cultura, Recreación y Deporte</v>
          </cell>
          <cell r="G47" t="str">
            <v>Establecimiento Públicos</v>
          </cell>
          <cell r="H47" t="str">
            <v>EP</v>
          </cell>
        </row>
        <row r="48">
          <cell r="B48" t="str">
            <v>217</v>
          </cell>
          <cell r="C48" t="str">
            <v>01</v>
          </cell>
          <cell r="D48" t="str">
            <v>FONDO DE VIGILANCIA Y SEGURIDAD DE BOGOTA, D.C..</v>
          </cell>
          <cell r="E48" t="str">
            <v>Fondo de Vigilancia y Seguridad</v>
          </cell>
          <cell r="F48" t="str">
            <v>Gobierno</v>
          </cell>
          <cell r="G48" t="str">
            <v>Establecimiento Públicos</v>
          </cell>
          <cell r="H48" t="str">
            <v>EP</v>
          </cell>
        </row>
        <row r="49">
          <cell r="B49" t="str">
            <v>218</v>
          </cell>
          <cell r="C49" t="str">
            <v>01</v>
          </cell>
          <cell r="D49" t="str">
            <v>JARDIN BOTANICO DE BOGOTA JOSE CELESTINO MUTIS..</v>
          </cell>
          <cell r="E49" t="str">
            <v>Jardín Botánico "José Celestino Mutis"</v>
          </cell>
          <cell r="F49" t="str">
            <v>Hábitat y Ambiente</v>
          </cell>
          <cell r="G49" t="str">
            <v>Establecimiento Públicos</v>
          </cell>
          <cell r="H49" t="str">
            <v>EP</v>
          </cell>
        </row>
        <row r="50">
          <cell r="B50" t="str">
            <v>219</v>
          </cell>
          <cell r="C50" t="str">
            <v>01</v>
          </cell>
          <cell r="D50" t="str">
            <v>INSTITUTO PARA LA INVESTIGACION EDUCATIVA Y EL DESARROLLO PEDAGOGICO- IDEP..</v>
          </cell>
          <cell r="E50" t="str">
            <v>IDEP</v>
          </cell>
          <cell r="F50" t="str">
            <v>Educación, Cultura, Recreación y Deporte</v>
          </cell>
          <cell r="G50" t="str">
            <v>Establecimiento Públicos</v>
          </cell>
          <cell r="H50" t="str">
            <v>EP</v>
          </cell>
        </row>
        <row r="51">
          <cell r="B51" t="str">
            <v>220</v>
          </cell>
          <cell r="C51" t="str">
            <v>01</v>
          </cell>
          <cell r="D51" t="str">
            <v>INSTITUTO DISTRITAL DE LA PARTICIPACION Y ACCION COMUNAL.</v>
          </cell>
          <cell r="E51" t="str">
            <v>Instituto Distrital de la Participación y Acción Comunal</v>
          </cell>
          <cell r="F51" t="str">
            <v>Gobierno</v>
          </cell>
          <cell r="G51" t="str">
            <v>Establecimiento Públicos</v>
          </cell>
          <cell r="H51" t="str">
            <v>EP</v>
          </cell>
        </row>
        <row r="52">
          <cell r="B52" t="str">
            <v>221</v>
          </cell>
          <cell r="C52" t="str">
            <v>01</v>
          </cell>
          <cell r="D52" t="str">
            <v>INSTITUTO DISTRITAL DE TURISMO.</v>
          </cell>
          <cell r="E52" t="str">
            <v>Instituto Distrital de Turismo</v>
          </cell>
          <cell r="F52" t="str">
            <v>Desarrollo Económico, Industria y Turismo</v>
          </cell>
          <cell r="G52" t="str">
            <v>Establecimiento Públicos</v>
          </cell>
          <cell r="H52" t="str">
            <v>EP</v>
          </cell>
        </row>
        <row r="53">
          <cell r="B53" t="str">
            <v>222</v>
          </cell>
          <cell r="C53" t="str">
            <v>01</v>
          </cell>
          <cell r="D53" t="str">
            <v>INSTITUTO DISTRITAL DE LAS ARTES - IDARTES.</v>
          </cell>
          <cell r="E53" t="str">
            <v>Instituto Distrital de las Artes IDARTES</v>
          </cell>
          <cell r="F53" t="str">
            <v>Educación, Cultura, Recreación y Deporte</v>
          </cell>
          <cell r="G53" t="str">
            <v>Establecimiento Públicos</v>
          </cell>
          <cell r="H53" t="str">
            <v>EP</v>
          </cell>
        </row>
        <row r="54">
          <cell r="B54" t="str">
            <v>226</v>
          </cell>
          <cell r="C54" t="str">
            <v>01</v>
          </cell>
          <cell r="D54" t="str">
            <v>UNIDAD ADMINISTRATIVA ESPECIAL DE CATASTRO DISTRITAL.</v>
          </cell>
          <cell r="E54" t="str">
            <v>Unidad Administrativa Especial de Catastro Distrital</v>
          </cell>
          <cell r="F54" t="str">
            <v>Hacienda</v>
          </cell>
          <cell r="G54" t="str">
            <v>Establecimiento Públicos</v>
          </cell>
          <cell r="H54" t="str">
            <v>EP</v>
          </cell>
        </row>
        <row r="55">
          <cell r="B55" t="str">
            <v>227</v>
          </cell>
          <cell r="C55" t="str">
            <v>01</v>
          </cell>
          <cell r="D55" t="str">
            <v>UNIDAD ADMINISTRATIVA ESPECIAL DE REHABILITACION Y MANTENIMIENTO VIAL.</v>
          </cell>
          <cell r="E55" t="str">
            <v>Unidad Administrativa Especial de Rehabilitación y Mantenimiento Vial</v>
          </cell>
          <cell r="F55" t="str">
            <v>Movilidad</v>
          </cell>
          <cell r="G55" t="str">
            <v>Establecimiento Públicos</v>
          </cell>
          <cell r="H55" t="str">
            <v>EP</v>
          </cell>
        </row>
        <row r="56">
          <cell r="B56" t="str">
            <v>228</v>
          </cell>
          <cell r="C56" t="str">
            <v>01</v>
          </cell>
          <cell r="D56" t="str">
            <v>UNIDAD ADMINISTRATIVA ESPECIAL DE SERVICIOS PUBLICOS - UAESP.</v>
          </cell>
          <cell r="E56" t="str">
            <v>Unidad Administrativa Especial de Servicios Públicos</v>
          </cell>
          <cell r="F56" t="str">
            <v>Servicios Públicos</v>
          </cell>
          <cell r="G56" t="str">
            <v>Establecimiento Públicos</v>
          </cell>
          <cell r="H56" t="str">
            <v>EP</v>
          </cell>
        </row>
        <row r="57">
          <cell r="B57" t="str">
            <v>230</v>
          </cell>
          <cell r="C57" t="str">
            <v>01</v>
          </cell>
          <cell r="D57" t="str">
            <v>UNIVERSIDAD DISTRITAL FRANCISCO JOSE DE CALDAS..</v>
          </cell>
          <cell r="E57" t="str">
            <v>Universidad Distrital Francisco José de Caldas</v>
          </cell>
          <cell r="F57" t="str">
            <v>Educación, Cultura, Recreación y Deporte</v>
          </cell>
          <cell r="G57" t="str">
            <v>Establecimiento Públicos</v>
          </cell>
          <cell r="H57" t="str">
            <v>EP</v>
          </cell>
        </row>
        <row r="58">
          <cell r="B58" t="str">
            <v>235</v>
          </cell>
          <cell r="C58" t="str">
            <v>01</v>
          </cell>
          <cell r="D58" t="str">
            <v>CONTRALORIA DE BOGOTA.</v>
          </cell>
          <cell r="E58" t="str">
            <v>Contraloría</v>
          </cell>
          <cell r="F58" t="e">
            <v>#N/A</v>
          </cell>
          <cell r="G58" t="str">
            <v>Establecimiento Públicos</v>
          </cell>
          <cell r="H58" t="str">
            <v>EP</v>
          </cell>
        </row>
        <row r="59">
          <cell r="B59" t="str">
            <v>401</v>
          </cell>
          <cell r="C59" t="str">
            <v>01</v>
          </cell>
          <cell r="D59" t="str">
            <v>HOSPITAL LA VICTORIA, III NIVEL, E.S.E..</v>
          </cell>
          <cell r="E59" t="str">
            <v>Hospital La Victoria</v>
          </cell>
          <cell r="F59" t="str">
            <v>Salud</v>
          </cell>
          <cell r="G59" t="str">
            <v>Empresas Sociales del Estado</v>
          </cell>
          <cell r="H59" t="str">
            <v>ES</v>
          </cell>
        </row>
        <row r="60">
          <cell r="B60" t="str">
            <v>401</v>
          </cell>
          <cell r="C60" t="str">
            <v>02</v>
          </cell>
          <cell r="D60" t="str">
            <v>HOSPITAL LA VICTORIA, III NIVEL, E.S.E..</v>
          </cell>
          <cell r="E60" t="str">
            <v>Hospital La Victoria</v>
          </cell>
          <cell r="F60"/>
          <cell r="G60"/>
          <cell r="H60"/>
        </row>
        <row r="61">
          <cell r="B61" t="str">
            <v>402</v>
          </cell>
          <cell r="C61" t="str">
            <v>01</v>
          </cell>
          <cell r="D61" t="str">
            <v>HOSPITAL EL TUNAL, III NIVEL, E.S.E..</v>
          </cell>
          <cell r="E61" t="str">
            <v>Hospital Tunal</v>
          </cell>
          <cell r="F61" t="str">
            <v>Salud</v>
          </cell>
          <cell r="G61" t="str">
            <v>Empresas Sociales del Estado</v>
          </cell>
          <cell r="H61" t="str">
            <v>ES</v>
          </cell>
        </row>
        <row r="62">
          <cell r="B62" t="str">
            <v>403</v>
          </cell>
          <cell r="C62" t="str">
            <v>01</v>
          </cell>
          <cell r="D62" t="str">
            <v>HOSPITAL SIMÓN BOLÍVAR, III NIVEL, E.S.E..</v>
          </cell>
          <cell r="E62" t="str">
            <v>Hospital Simón Bolivar</v>
          </cell>
          <cell r="F62" t="str">
            <v>Salud</v>
          </cell>
          <cell r="G62" t="str">
            <v>Empresas Sociales del Estado</v>
          </cell>
          <cell r="H62" t="str">
            <v>ES</v>
          </cell>
        </row>
        <row r="63">
          <cell r="B63" t="str">
            <v>404</v>
          </cell>
          <cell r="C63" t="str">
            <v>01</v>
          </cell>
          <cell r="D63" t="str">
            <v>HOSPITAL OCCIDENTE DE KENNEDY, III NIVEL, E.S.E..</v>
          </cell>
          <cell r="E63" t="str">
            <v>Hospital Occidente de Kennedy</v>
          </cell>
          <cell r="F63" t="str">
            <v>Salud</v>
          </cell>
          <cell r="G63" t="str">
            <v>Empresas Sociales del Estado</v>
          </cell>
          <cell r="H63" t="str">
            <v>ES</v>
          </cell>
        </row>
        <row r="64">
          <cell r="B64" t="str">
            <v>405</v>
          </cell>
          <cell r="C64" t="str">
            <v>01</v>
          </cell>
          <cell r="D64" t="str">
            <v>HOSPITAL SANTA CLARA, III NIVEL, E.S.E..</v>
          </cell>
          <cell r="E64" t="str">
            <v>Hospital Santa Clara</v>
          </cell>
          <cell r="F64" t="str">
            <v>Salud</v>
          </cell>
          <cell r="G64" t="str">
            <v>Empresas Sociales del Estado</v>
          </cell>
          <cell r="H64" t="str">
            <v>ES</v>
          </cell>
        </row>
        <row r="65">
          <cell r="B65" t="str">
            <v>406</v>
          </cell>
          <cell r="C65" t="str">
            <v>01</v>
          </cell>
          <cell r="D65" t="str">
            <v>HOSPITAL BOSA, II NIVEL, E.S.E..</v>
          </cell>
          <cell r="E65" t="str">
            <v>Hospital Bosa</v>
          </cell>
          <cell r="F65" t="str">
            <v>Salud</v>
          </cell>
          <cell r="G65" t="str">
            <v>Empresas Sociales del Estado</v>
          </cell>
          <cell r="H65" t="str">
            <v>ES</v>
          </cell>
        </row>
        <row r="66">
          <cell r="B66" t="str">
            <v>407</v>
          </cell>
          <cell r="C66" t="str">
            <v>01</v>
          </cell>
          <cell r="D66" t="str">
            <v>HOSPITAL ENGATIVA, II NIVEL, E.S.E..</v>
          </cell>
          <cell r="E66" t="str">
            <v>Hospital Engativá</v>
          </cell>
          <cell r="F66" t="str">
            <v>Salud</v>
          </cell>
          <cell r="G66" t="str">
            <v>Empresas Sociales del Estado</v>
          </cell>
          <cell r="H66" t="str">
            <v>ES</v>
          </cell>
        </row>
        <row r="67">
          <cell r="B67" t="str">
            <v>408</v>
          </cell>
          <cell r="C67" t="str">
            <v>01</v>
          </cell>
          <cell r="D67" t="str">
            <v>HOSPITAL FONTIBON, II NIVEL, E.S.E..</v>
          </cell>
          <cell r="E67" t="str">
            <v>Hospital Fontibón</v>
          </cell>
          <cell r="F67" t="str">
            <v>Salud</v>
          </cell>
          <cell r="G67" t="str">
            <v>Empresas Sociales del Estado</v>
          </cell>
          <cell r="H67" t="str">
            <v>ES</v>
          </cell>
        </row>
        <row r="68">
          <cell r="B68" t="str">
            <v>409</v>
          </cell>
          <cell r="C68" t="str">
            <v>01</v>
          </cell>
          <cell r="D68" t="str">
            <v>HOSPITAL MEISSEN, II NIVEL, E.S.E..</v>
          </cell>
          <cell r="E68" t="str">
            <v>Hospital Meissen</v>
          </cell>
          <cell r="F68" t="str">
            <v>Salud</v>
          </cell>
          <cell r="G68" t="str">
            <v>Empresas Sociales del Estado</v>
          </cell>
          <cell r="H68" t="str">
            <v>ES</v>
          </cell>
        </row>
        <row r="69">
          <cell r="B69" t="str">
            <v>410</v>
          </cell>
          <cell r="C69" t="str">
            <v>01</v>
          </cell>
          <cell r="D69" t="str">
            <v>HOSPITAL TUNJUELITO, II NIVEL, E.S.E..</v>
          </cell>
          <cell r="E69" t="str">
            <v>Hospital Tunjuelito</v>
          </cell>
          <cell r="F69" t="str">
            <v>Salud</v>
          </cell>
          <cell r="G69" t="str">
            <v>Empresas Sociales del Estado</v>
          </cell>
          <cell r="H69" t="str">
            <v>ES</v>
          </cell>
        </row>
        <row r="70">
          <cell r="B70" t="str">
            <v>411</v>
          </cell>
          <cell r="C70" t="str">
            <v>01</v>
          </cell>
          <cell r="D70" t="str">
            <v>HOSPITAL CENTRO ORIENTE, II NIVEL, E.S.E..</v>
          </cell>
          <cell r="E70" t="str">
            <v>Hospital Centro Oriente</v>
          </cell>
          <cell r="F70" t="str">
            <v>Salud</v>
          </cell>
          <cell r="G70" t="str">
            <v>Empresas Sociales del Estado</v>
          </cell>
          <cell r="H70" t="str">
            <v>ES</v>
          </cell>
        </row>
        <row r="71">
          <cell r="B71" t="str">
            <v>412</v>
          </cell>
          <cell r="C71" t="str">
            <v>01</v>
          </cell>
          <cell r="D71" t="str">
            <v>HOSPITAL SAN BLAS, II NIVEL, E.S.E..</v>
          </cell>
          <cell r="E71" t="str">
            <v>Hospital San Blas</v>
          </cell>
          <cell r="F71" t="str">
            <v>Salud</v>
          </cell>
          <cell r="G71" t="str">
            <v>Empresas Sociales del Estado</v>
          </cell>
          <cell r="H71" t="str">
            <v>ES</v>
          </cell>
        </row>
        <row r="72">
          <cell r="B72" t="str">
            <v>413</v>
          </cell>
          <cell r="C72" t="str">
            <v>01</v>
          </cell>
          <cell r="D72" t="str">
            <v>HOSPITAL CHAPINERO, I NIVEL, E.S.E..</v>
          </cell>
          <cell r="E72" t="str">
            <v>Hospital Chapinero</v>
          </cell>
          <cell r="F72" t="str">
            <v>Salud</v>
          </cell>
          <cell r="G72" t="str">
            <v>Empresas Sociales del Estado</v>
          </cell>
          <cell r="H72" t="str">
            <v>ES</v>
          </cell>
        </row>
        <row r="73">
          <cell r="B73" t="str">
            <v>414</v>
          </cell>
          <cell r="C73" t="str">
            <v>01</v>
          </cell>
          <cell r="D73" t="str">
            <v>HOSPITAL SUBA, I NIVEL, E.S.E..</v>
          </cell>
          <cell r="E73" t="str">
            <v>Hospital Suba</v>
          </cell>
          <cell r="F73" t="str">
            <v>Salud</v>
          </cell>
          <cell r="G73" t="str">
            <v>Empresas Sociales del Estado</v>
          </cell>
          <cell r="H73" t="str">
            <v>ES</v>
          </cell>
        </row>
        <row r="74">
          <cell r="B74" t="str">
            <v>415</v>
          </cell>
          <cell r="C74" t="str">
            <v>01</v>
          </cell>
          <cell r="D74" t="str">
            <v>HOSPITAL USAQUÉN, I NIVEL, E.S.E..</v>
          </cell>
          <cell r="E74" t="str">
            <v>Hospital Usaquén</v>
          </cell>
          <cell r="F74" t="str">
            <v>Salud</v>
          </cell>
          <cell r="G74" t="str">
            <v>Empresas Sociales del Estado</v>
          </cell>
          <cell r="H74" t="str">
            <v>ES</v>
          </cell>
        </row>
        <row r="75">
          <cell r="B75" t="str">
            <v>416</v>
          </cell>
          <cell r="C75" t="str">
            <v>01</v>
          </cell>
          <cell r="D75" t="str">
            <v>HOSPITAL USME, I NIVEL, E.S.E..</v>
          </cell>
          <cell r="E75" t="str">
            <v>Hospital Usme</v>
          </cell>
          <cell r="F75" t="str">
            <v>Salud</v>
          </cell>
          <cell r="G75" t="str">
            <v>Empresas Sociales del Estado</v>
          </cell>
          <cell r="H75" t="str">
            <v>ES</v>
          </cell>
        </row>
        <row r="76">
          <cell r="B76" t="str">
            <v>417</v>
          </cell>
          <cell r="C76" t="str">
            <v>01</v>
          </cell>
          <cell r="D76" t="str">
            <v>HOSPITAL DEL SUR, I NIVEL, E.S.E..</v>
          </cell>
          <cell r="E76" t="str">
            <v>Hospital del Sur</v>
          </cell>
          <cell r="F76" t="str">
            <v>Salud</v>
          </cell>
          <cell r="G76" t="str">
            <v>Empresas Sociales del Estado</v>
          </cell>
          <cell r="H76" t="str">
            <v>ES</v>
          </cell>
        </row>
        <row r="77">
          <cell r="B77" t="str">
            <v>418</v>
          </cell>
          <cell r="C77" t="str">
            <v>01</v>
          </cell>
          <cell r="D77" t="str">
            <v>HOSPITAL NAZARET, I NIVEL, E.S.E..</v>
          </cell>
          <cell r="E77" t="str">
            <v>Hospital Nazareth</v>
          </cell>
          <cell r="F77" t="str">
            <v>Salud</v>
          </cell>
          <cell r="G77" t="str">
            <v>Empresas Sociales del Estado</v>
          </cell>
          <cell r="H77" t="str">
            <v>ES</v>
          </cell>
        </row>
        <row r="78">
          <cell r="B78" t="str">
            <v>419</v>
          </cell>
          <cell r="C78" t="str">
            <v>01</v>
          </cell>
          <cell r="D78" t="str">
            <v>HOSPITAL PABLO VI BOSA, I NIVEL, E.S.E..</v>
          </cell>
          <cell r="E78" t="str">
            <v>Hospital Pablo VI de Bosa</v>
          </cell>
          <cell r="F78" t="str">
            <v>Salud</v>
          </cell>
          <cell r="G78" t="str">
            <v>Empresas Sociales del Estado</v>
          </cell>
          <cell r="H78" t="str">
            <v>ES</v>
          </cell>
        </row>
        <row r="79">
          <cell r="B79" t="str">
            <v>420</v>
          </cell>
          <cell r="C79" t="str">
            <v>01</v>
          </cell>
          <cell r="D79" t="str">
            <v>HOSPITAL SAN CRISTÓBAL, I NIVEL, E.S.E..</v>
          </cell>
          <cell r="E79" t="str">
            <v>Hospital San Cristóbal</v>
          </cell>
          <cell r="F79" t="str">
            <v>Salud</v>
          </cell>
          <cell r="G79" t="str">
            <v>Empresas Sociales del Estado</v>
          </cell>
          <cell r="H79" t="str">
            <v>ES</v>
          </cell>
        </row>
        <row r="80">
          <cell r="B80" t="str">
            <v>421</v>
          </cell>
          <cell r="C80" t="str">
            <v>01</v>
          </cell>
          <cell r="D80" t="str">
            <v>HOSPITAL RAFAEL URIBE URIBE, I NIVEL, E.S.E..</v>
          </cell>
          <cell r="E80" t="str">
            <v>Hospital Rafael Uribe</v>
          </cell>
          <cell r="F80" t="str">
            <v>Salud</v>
          </cell>
          <cell r="G80" t="str">
            <v>Empresas Sociales del Estado</v>
          </cell>
          <cell r="H80" t="str">
            <v>ES</v>
          </cell>
        </row>
        <row r="81">
          <cell r="B81" t="str">
            <v>422</v>
          </cell>
          <cell r="C81" t="str">
            <v>01</v>
          </cell>
          <cell r="D81" t="str">
            <v>HOSPITAL VISTA HERMOSA, I NIVEL, E.S.E..</v>
          </cell>
          <cell r="E81" t="str">
            <v>Hospital Vista Hermosa</v>
          </cell>
          <cell r="F81" t="str">
            <v>Salud</v>
          </cell>
          <cell r="G81" t="str">
            <v>Empresas Sociales del Estado</v>
          </cell>
          <cell r="H81" t="str">
            <v>ES</v>
          </cell>
        </row>
        <row r="82">
          <cell r="B82" t="str">
            <v>001</v>
          </cell>
          <cell r="C82" t="str">
            <v>01</v>
          </cell>
          <cell r="D82" t="str">
            <v>FDL USAQUEN..</v>
          </cell>
          <cell r="E82" t="str">
            <v>FDL Usaquén</v>
          </cell>
          <cell r="F82" t="str">
            <v>Participación Ciudadana y Desarrollo Local</v>
          </cell>
          <cell r="G82" t="str">
            <v>FONDOS DE DESARROLLO LOCAL</v>
          </cell>
          <cell r="H82" t="str">
            <v>FD</v>
          </cell>
        </row>
        <row r="83">
          <cell r="B83" t="str">
            <v>002</v>
          </cell>
          <cell r="C83" t="str">
            <v>01</v>
          </cell>
          <cell r="D83" t="str">
            <v>FDL CHAPINERO..</v>
          </cell>
          <cell r="E83" t="str">
            <v>FDL Chapinero</v>
          </cell>
          <cell r="F83" t="str">
            <v>Participación Ciudadana y Desarrollo Local</v>
          </cell>
          <cell r="G83" t="str">
            <v>FONDOS DE DESARROLLO LOCAL</v>
          </cell>
          <cell r="H83" t="str">
            <v>FD</v>
          </cell>
        </row>
        <row r="84">
          <cell r="B84" t="str">
            <v>003</v>
          </cell>
          <cell r="C84" t="str">
            <v>01</v>
          </cell>
          <cell r="D84" t="str">
            <v>FDL SANTAFE..</v>
          </cell>
          <cell r="E84" t="str">
            <v>FDL Santafé</v>
          </cell>
          <cell r="F84" t="str">
            <v>Participación Ciudadana y Desarrollo Local</v>
          </cell>
          <cell r="G84" t="str">
            <v>FONDOS DE DESARROLLO LOCAL</v>
          </cell>
          <cell r="H84" t="str">
            <v>FD</v>
          </cell>
        </row>
        <row r="85">
          <cell r="B85" t="str">
            <v>004</v>
          </cell>
          <cell r="C85" t="str">
            <v>01</v>
          </cell>
          <cell r="D85" t="str">
            <v>FDL SAN CRISTOBAL..</v>
          </cell>
          <cell r="E85" t="str">
            <v>FDL San Cristobal</v>
          </cell>
          <cell r="F85" t="str">
            <v>Participación Ciudadana y Desarrollo Local</v>
          </cell>
          <cell r="G85" t="str">
            <v>FONDOS DE DESARROLLO LOCAL</v>
          </cell>
          <cell r="H85" t="str">
            <v>FD</v>
          </cell>
        </row>
        <row r="86">
          <cell r="B86" t="str">
            <v>005</v>
          </cell>
          <cell r="C86" t="str">
            <v>01</v>
          </cell>
          <cell r="D86" t="str">
            <v>FDL USME..</v>
          </cell>
          <cell r="E86" t="str">
            <v>FDL Usme</v>
          </cell>
          <cell r="F86" t="str">
            <v>Participación Ciudadana y Desarrollo Local</v>
          </cell>
          <cell r="G86" t="str">
            <v>FONDOS DE DESARROLLO LOCAL</v>
          </cell>
          <cell r="H86" t="str">
            <v>FD</v>
          </cell>
        </row>
        <row r="87">
          <cell r="B87" t="str">
            <v>006</v>
          </cell>
          <cell r="C87" t="str">
            <v>01</v>
          </cell>
          <cell r="D87" t="str">
            <v>FDL TUNJUELITO..</v>
          </cell>
          <cell r="E87" t="str">
            <v>FDL Tunjuelito</v>
          </cell>
          <cell r="F87" t="str">
            <v>Participación Ciudadana y Desarrollo Local</v>
          </cell>
          <cell r="G87" t="str">
            <v>FONDOS DE DESARROLLO LOCAL</v>
          </cell>
          <cell r="H87" t="str">
            <v>FD</v>
          </cell>
        </row>
        <row r="88">
          <cell r="B88" t="str">
            <v>007</v>
          </cell>
          <cell r="C88" t="str">
            <v>01</v>
          </cell>
          <cell r="D88" t="str">
            <v>FDL BOSA..</v>
          </cell>
          <cell r="E88" t="str">
            <v>FDL Bosa</v>
          </cell>
          <cell r="F88" t="str">
            <v>Participación Ciudadana y Desarrollo Local</v>
          </cell>
          <cell r="G88" t="str">
            <v>FONDOS DE DESARROLLO LOCAL</v>
          </cell>
          <cell r="H88" t="str">
            <v>FD</v>
          </cell>
        </row>
        <row r="89">
          <cell r="B89" t="str">
            <v>008</v>
          </cell>
          <cell r="C89" t="str">
            <v>01</v>
          </cell>
          <cell r="D89" t="str">
            <v>FDL KENNEDY..</v>
          </cell>
          <cell r="E89" t="str">
            <v>FDL Kennedy</v>
          </cell>
          <cell r="F89" t="str">
            <v>Participación Ciudadana y Desarrollo Local</v>
          </cell>
          <cell r="G89" t="str">
            <v>FONDOS DE DESARROLLO LOCAL</v>
          </cell>
          <cell r="H89" t="str">
            <v>FD</v>
          </cell>
        </row>
        <row r="90">
          <cell r="B90" t="str">
            <v>009</v>
          </cell>
          <cell r="C90" t="str">
            <v>01</v>
          </cell>
          <cell r="D90" t="str">
            <v>FDL FONTIBON..</v>
          </cell>
          <cell r="E90" t="str">
            <v>FDL Fontibón</v>
          </cell>
          <cell r="F90" t="str">
            <v>Participación Ciudadana y Desarrollo Local</v>
          </cell>
          <cell r="G90" t="str">
            <v>FONDOS DE DESARROLLO LOCAL</v>
          </cell>
          <cell r="H90" t="str">
            <v>FD</v>
          </cell>
        </row>
        <row r="91">
          <cell r="B91" t="str">
            <v>010</v>
          </cell>
          <cell r="C91" t="str">
            <v>01</v>
          </cell>
          <cell r="D91" t="str">
            <v>FDL ENGATIVA..</v>
          </cell>
          <cell r="E91" t="str">
            <v>FDL Engativá</v>
          </cell>
          <cell r="F91" t="str">
            <v>Participación Ciudadana y Desarrollo Local</v>
          </cell>
          <cell r="G91" t="str">
            <v>FONDOS DE DESARROLLO LOCAL</v>
          </cell>
          <cell r="H91" t="str">
            <v>FD</v>
          </cell>
        </row>
        <row r="92">
          <cell r="B92" t="str">
            <v>011</v>
          </cell>
          <cell r="C92" t="str">
            <v>01</v>
          </cell>
          <cell r="D92" t="str">
            <v>FDL SUBA..</v>
          </cell>
          <cell r="E92" t="str">
            <v>FDL Suba</v>
          </cell>
          <cell r="F92" t="str">
            <v>Participación Ciudadana y Desarrollo Local</v>
          </cell>
          <cell r="G92" t="str">
            <v>FONDOS DE DESARROLLO LOCAL</v>
          </cell>
          <cell r="H92" t="str">
            <v>FD</v>
          </cell>
        </row>
        <row r="93">
          <cell r="B93" t="str">
            <v>012</v>
          </cell>
          <cell r="C93" t="str">
            <v>01</v>
          </cell>
          <cell r="D93" t="str">
            <v>FDL BARRIOS UNIDOS..</v>
          </cell>
          <cell r="E93" t="str">
            <v>FDL Barrios Unidos</v>
          </cell>
          <cell r="F93" t="str">
            <v>Participación Ciudadana y Desarrollo Local</v>
          </cell>
          <cell r="G93" t="str">
            <v>FONDOS DE DESARROLLO LOCAL</v>
          </cell>
          <cell r="H93" t="str">
            <v>FD</v>
          </cell>
        </row>
        <row r="94">
          <cell r="B94" t="str">
            <v>013</v>
          </cell>
          <cell r="C94" t="str">
            <v>01</v>
          </cell>
          <cell r="D94" t="str">
            <v>FDL TEUSAQUILLO..</v>
          </cell>
          <cell r="E94" t="str">
            <v>FDL Teusaquillo</v>
          </cell>
          <cell r="F94" t="str">
            <v>Participación Ciudadana y Desarrollo Local</v>
          </cell>
          <cell r="G94" t="str">
            <v>FONDOS DE DESARROLLO LOCAL</v>
          </cell>
          <cell r="H94" t="str">
            <v>FD</v>
          </cell>
        </row>
        <row r="95">
          <cell r="B95" t="str">
            <v>014</v>
          </cell>
          <cell r="C95" t="str">
            <v>01</v>
          </cell>
          <cell r="D95" t="str">
            <v>FDL MARTIRES..</v>
          </cell>
          <cell r="E95" t="str">
            <v>FDL Mártires</v>
          </cell>
          <cell r="F95" t="str">
            <v>Participación Ciudadana y Desarrollo Local</v>
          </cell>
          <cell r="G95" t="str">
            <v>FONDOS DE DESARROLLO LOCAL</v>
          </cell>
          <cell r="H95" t="str">
            <v>FD</v>
          </cell>
        </row>
        <row r="96">
          <cell r="B96" t="str">
            <v>015</v>
          </cell>
          <cell r="C96" t="str">
            <v>01</v>
          </cell>
          <cell r="D96" t="str">
            <v>FDL ANTONIO NARIÑO..</v>
          </cell>
          <cell r="E96" t="str">
            <v>FDL Antonio Nariño</v>
          </cell>
          <cell r="F96" t="str">
            <v>Participación Ciudadana y Desarrollo Local</v>
          </cell>
          <cell r="G96" t="str">
            <v>FONDOS DE DESARROLLO LOCAL</v>
          </cell>
          <cell r="H96" t="str">
            <v>FD</v>
          </cell>
        </row>
        <row r="97">
          <cell r="B97" t="str">
            <v>016</v>
          </cell>
          <cell r="C97" t="str">
            <v>01</v>
          </cell>
          <cell r="D97" t="str">
            <v>FDL PUENTE ARANDA..</v>
          </cell>
          <cell r="E97" t="str">
            <v>FDL Puente Aranda</v>
          </cell>
          <cell r="F97" t="str">
            <v>Participación Ciudadana y Desarrollo Local</v>
          </cell>
          <cell r="G97" t="str">
            <v>FONDOS DE DESARROLLO LOCAL</v>
          </cell>
          <cell r="H97" t="str">
            <v>FD</v>
          </cell>
        </row>
        <row r="98">
          <cell r="B98" t="str">
            <v>017</v>
          </cell>
          <cell r="C98" t="str">
            <v>01</v>
          </cell>
          <cell r="D98" t="str">
            <v>FDL LA CANDELARIA..</v>
          </cell>
          <cell r="E98" t="str">
            <v>FDL La Candelaria</v>
          </cell>
          <cell r="F98" t="str">
            <v>Participación Ciudadana y Desarrollo Local</v>
          </cell>
          <cell r="G98" t="str">
            <v>FONDOS DE DESARROLLO LOCAL</v>
          </cell>
          <cell r="H98" t="str">
            <v>FD</v>
          </cell>
        </row>
        <row r="99">
          <cell r="B99" t="str">
            <v>018</v>
          </cell>
          <cell r="C99" t="str">
            <v>01</v>
          </cell>
          <cell r="D99" t="str">
            <v>FDL RAFAEL URIBE URIBE..</v>
          </cell>
          <cell r="E99" t="str">
            <v>FDL Rafael Uribe Uribe</v>
          </cell>
          <cell r="F99" t="str">
            <v>Participación Ciudadana y Desarrollo Local</v>
          </cell>
          <cell r="G99" t="str">
            <v>FONDOS DE DESARROLLO LOCAL</v>
          </cell>
          <cell r="H99" t="str">
            <v>FD</v>
          </cell>
        </row>
        <row r="100">
          <cell r="B100" t="str">
            <v>019</v>
          </cell>
          <cell r="C100" t="str">
            <v>01</v>
          </cell>
          <cell r="D100" t="str">
            <v>FDL CIUDAD BOLIVAR..</v>
          </cell>
          <cell r="E100" t="str">
            <v>FDL Ciudad Bolivar</v>
          </cell>
          <cell r="F100" t="str">
            <v>Participación Ciudadana y Desarrollo Local</v>
          </cell>
          <cell r="G100" t="str">
            <v>FONDOS DE DESARROLLO LOCAL</v>
          </cell>
          <cell r="H100" t="str">
            <v>FD</v>
          </cell>
        </row>
        <row r="101">
          <cell r="B101" t="str">
            <v>020</v>
          </cell>
          <cell r="C101" t="str">
            <v>01</v>
          </cell>
          <cell r="D101" t="str">
            <v>FDL SUMAPAZ..</v>
          </cell>
          <cell r="E101" t="str">
            <v>FDL Sumapáz</v>
          </cell>
          <cell r="F101" t="str">
            <v>Participación Ciudadana y Desarrollo Local</v>
          </cell>
          <cell r="G101" t="str">
            <v>FONDOS DE DESARROLLO LOCAL</v>
          </cell>
          <cell r="H101" t="str">
            <v>FD</v>
          </cell>
        </row>
        <row r="102">
          <cell r="B102" t="str">
            <v>428</v>
          </cell>
          <cell r="C102" t="str">
            <v>01</v>
          </cell>
          <cell r="D102" t="str">
            <v>Capital Salud S.A.</v>
          </cell>
          <cell r="E102" t="str">
            <v>Capital Salud S.A.</v>
          </cell>
          <cell r="F102" t="str">
            <v>Salud</v>
          </cell>
          <cell r="G102" t="str">
            <v>Serv. Pub.</v>
          </cell>
          <cell r="H102" t="str">
            <v>SP</v>
          </cell>
        </row>
        <row r="103">
          <cell r="B103" t="str">
            <v>515</v>
          </cell>
          <cell r="C103" t="str">
            <v>01</v>
          </cell>
          <cell r="D103" t="str">
            <v>Maloka</v>
          </cell>
          <cell r="E103" t="str">
            <v>Maloka</v>
          </cell>
          <cell r="F103" t="str">
            <v>Hacienda</v>
          </cell>
          <cell r="G103" t="str">
            <v>Serv. Pub.</v>
          </cell>
          <cell r="H103" t="str">
            <v>OE</v>
          </cell>
        </row>
        <row r="104">
          <cell r="B104" t="str">
            <v>702</v>
          </cell>
          <cell r="C104" t="str">
            <v>01</v>
          </cell>
          <cell r="D104" t="str">
            <v>Codensa S.A</v>
          </cell>
          <cell r="E104" t="str">
            <v>Codensa S.A</v>
          </cell>
          <cell r="F104" t="str">
            <v>Servicios Públicos</v>
          </cell>
          <cell r="G104" t="str">
            <v>Serv. Pub.</v>
          </cell>
          <cell r="H104" t="str">
            <v>SP</v>
          </cell>
        </row>
        <row r="105">
          <cell r="B105" t="str">
            <v>703</v>
          </cell>
          <cell r="C105" t="str">
            <v>01</v>
          </cell>
          <cell r="D105" t="str">
            <v>Colombia Movil S.A. ESP</v>
          </cell>
          <cell r="E105" t="str">
            <v>Colombia Movil S.A. ESP</v>
          </cell>
          <cell r="F105" t="str">
            <v>Servicios Públicos</v>
          </cell>
          <cell r="G105" t="str">
            <v>Serv. Pub.</v>
          </cell>
          <cell r="H105" t="str">
            <v>SP</v>
          </cell>
        </row>
        <row r="106">
          <cell r="B106" t="str">
            <v>704</v>
          </cell>
          <cell r="C106" t="str">
            <v>01</v>
          </cell>
          <cell r="D106" t="str">
            <v>Colvatel S.A. ESP</v>
          </cell>
          <cell r="E106" t="str">
            <v>Colvatel S.A. ESP</v>
          </cell>
          <cell r="F106" t="str">
            <v>Servicios Públicos</v>
          </cell>
          <cell r="G106" t="str">
            <v>Serv. Pub.</v>
          </cell>
          <cell r="H106" t="str">
            <v>SP</v>
          </cell>
        </row>
        <row r="107">
          <cell r="B107" t="str">
            <v>705</v>
          </cell>
          <cell r="C107" t="str">
            <v>01</v>
          </cell>
          <cell r="D107" t="str">
            <v>Emgesa S.A.</v>
          </cell>
          <cell r="E107" t="str">
            <v>Emgesa S.A.</v>
          </cell>
          <cell r="F107" t="str">
            <v>Servicios Públicos</v>
          </cell>
          <cell r="G107" t="str">
            <v>Serv. Pub.</v>
          </cell>
          <cell r="H107" t="str">
            <v>SP</v>
          </cell>
        </row>
        <row r="108">
          <cell r="B108" t="str">
            <v>708</v>
          </cell>
          <cell r="C108" t="str">
            <v>01</v>
          </cell>
          <cell r="D108" t="str">
            <v>Empresa de Telecomunicaciones de Bogotá S.A.</v>
          </cell>
          <cell r="E108" t="str">
            <v>Empresa de Telecomunicaciones de Bogotá S.A.</v>
          </cell>
          <cell r="F108" t="str">
            <v>Servicios Públicos</v>
          </cell>
          <cell r="G108" t="str">
            <v>Serv. Pub.</v>
          </cell>
          <cell r="H108" t="str">
            <v>SP</v>
          </cell>
        </row>
        <row r="109">
          <cell r="B109" t="str">
            <v>710</v>
          </cell>
          <cell r="C109" t="str">
            <v>01</v>
          </cell>
          <cell r="D109" t="str">
            <v>Empresa de Energía de Bogotá</v>
          </cell>
          <cell r="E109" t="str">
            <v>Empresa de Energía de Bogotá</v>
          </cell>
          <cell r="F109" t="str">
            <v>Servicios Públicos</v>
          </cell>
          <cell r="G109" t="str">
            <v>Serv. Pub.</v>
          </cell>
          <cell r="H109" t="str">
            <v>SP</v>
          </cell>
        </row>
        <row r="110">
          <cell r="B110" t="str">
            <v>712</v>
          </cell>
          <cell r="C110" t="str">
            <v>01</v>
          </cell>
          <cell r="D110" t="str">
            <v>Gas Natural S.A. ESP</v>
          </cell>
          <cell r="E110" t="str">
            <v>Gas Natural S.A. ESP</v>
          </cell>
          <cell r="F110" t="str">
            <v>Servicios Públicos</v>
          </cell>
          <cell r="G110" t="str">
            <v>Serv. Pub.</v>
          </cell>
          <cell r="H110" t="str">
            <v>SP</v>
          </cell>
        </row>
        <row r="111">
          <cell r="B111" t="str">
            <v>718</v>
          </cell>
          <cell r="C111" t="str">
            <v>01</v>
          </cell>
          <cell r="D111" t="str">
            <v>TGI S.A. ESP</v>
          </cell>
          <cell r="E111" t="str">
            <v>TGI S.A. ESP</v>
          </cell>
          <cell r="F111" t="str">
            <v>Servicios Públicos</v>
          </cell>
          <cell r="G111" t="str">
            <v>Serv. Pub.</v>
          </cell>
          <cell r="H111" t="str">
            <v>SP</v>
          </cell>
        </row>
        <row r="112">
          <cell r="B112" t="str">
            <v>720</v>
          </cell>
          <cell r="C112" t="str">
            <v>01</v>
          </cell>
          <cell r="D112" t="str">
            <v>EEC ESP</v>
          </cell>
          <cell r="E112" t="str">
            <v>EEC ESP</v>
          </cell>
          <cell r="F112" t="str">
            <v>Servicios Públicos</v>
          </cell>
          <cell r="G112" t="str">
            <v>Serv. Pub.</v>
          </cell>
          <cell r="H112" t="str">
            <v>SP</v>
          </cell>
        </row>
        <row r="113">
          <cell r="B113" t="str">
            <v>721</v>
          </cell>
          <cell r="C113" t="str">
            <v>01</v>
          </cell>
          <cell r="D113" t="str">
            <v>Caudales de Colombia S.A. ESP</v>
          </cell>
          <cell r="E113" t="str">
            <v>Caudales de Colombia S.A. ESP</v>
          </cell>
          <cell r="F113" t="str">
            <v>Servicios Públicos</v>
          </cell>
          <cell r="G113" t="str">
            <v>Serv. Pub.</v>
          </cell>
          <cell r="H113" t="str">
            <v>SP</v>
          </cell>
        </row>
        <row r="114">
          <cell r="B114" t="str">
            <v>722</v>
          </cell>
          <cell r="C114" t="str">
            <v>01</v>
          </cell>
          <cell r="D114" t="str">
            <v>REP Perú Transmisión de Electricidad</v>
          </cell>
          <cell r="E114" t="str">
            <v>REP Perú Transmisión de Electricidad</v>
          </cell>
          <cell r="F114" t="str">
            <v>Servicios Públicos</v>
          </cell>
          <cell r="G114" t="str">
            <v>Serv. Pub.</v>
          </cell>
          <cell r="H114" t="str">
            <v>SP</v>
          </cell>
        </row>
        <row r="115">
          <cell r="B115" t="str">
            <v>723</v>
          </cell>
          <cell r="C115" t="str">
            <v>01</v>
          </cell>
          <cell r="D115" t="str">
            <v>CTM Perú Transmisión de Electricidad</v>
          </cell>
          <cell r="E115" t="str">
            <v>CTM Perú Transmisión de Electricidad</v>
          </cell>
          <cell r="F115" t="str">
            <v>Servicios Públicos</v>
          </cell>
          <cell r="G115" t="str">
            <v>Serv. Pub.</v>
          </cell>
          <cell r="H115" t="str">
            <v>SP</v>
          </cell>
        </row>
        <row r="116">
          <cell r="B116" t="str">
            <v>724</v>
          </cell>
          <cell r="C116" t="str">
            <v>01</v>
          </cell>
          <cell r="D116" t="str">
            <v xml:space="preserve">Electrificadora del Meta </v>
          </cell>
          <cell r="E116" t="str">
            <v xml:space="preserve">Electrificadora del Meta </v>
          </cell>
          <cell r="F116" t="str">
            <v>Servicios Públicos</v>
          </cell>
          <cell r="G116" t="str">
            <v>Serv. Pub.</v>
          </cell>
          <cell r="H116" t="str">
            <v>SP</v>
          </cell>
        </row>
        <row r="117">
          <cell r="B117" t="str">
            <v>725</v>
          </cell>
          <cell r="C117" t="str">
            <v>01</v>
          </cell>
          <cell r="D117" t="str">
            <v>Contugas - Perú Distribuidora de Gas</v>
          </cell>
          <cell r="E117" t="str">
            <v>Contugas - Perú Distribuidora de Gas</v>
          </cell>
          <cell r="F117" t="str">
            <v>Servicios Públicos</v>
          </cell>
          <cell r="G117" t="str">
            <v>Serv. Pub.</v>
          </cell>
          <cell r="H117" t="str">
            <v>SP</v>
          </cell>
        </row>
        <row r="118">
          <cell r="B118" t="str">
            <v>726</v>
          </cell>
          <cell r="C118" t="str">
            <v>01</v>
          </cell>
          <cell r="D118" t="str">
            <v xml:space="preserve">CALIDDA - Distribuidora de Gas Perú </v>
          </cell>
          <cell r="E118" t="str">
            <v xml:space="preserve">CALIDDA - Distribuidora de Gas Perú </v>
          </cell>
          <cell r="F118" t="str">
            <v>Servicios Públicos</v>
          </cell>
          <cell r="G118" t="str">
            <v>Serv. Pub.</v>
          </cell>
          <cell r="H118" t="str">
            <v>SP</v>
          </cell>
        </row>
        <row r="119">
          <cell r="B119" t="str">
            <v>727</v>
          </cell>
          <cell r="C119" t="str">
            <v>01</v>
          </cell>
          <cell r="D119" t="str">
            <v>Promigas</v>
          </cell>
          <cell r="E119" t="str">
            <v>Promigas</v>
          </cell>
          <cell r="F119" t="str">
            <v>Servicios Públicos</v>
          </cell>
          <cell r="G119" t="str">
            <v>Serv. Pub.</v>
          </cell>
          <cell r="H119" t="str">
            <v>SP</v>
          </cell>
        </row>
        <row r="120">
          <cell r="B120" t="str">
            <v>311</v>
          </cell>
          <cell r="C120" t="str">
            <v>01</v>
          </cell>
          <cell r="D120" t="str">
            <v>Terminal de Transporte S.A.</v>
          </cell>
          <cell r="E120" t="str">
            <v>Terminal de Transportes S.A.</v>
          </cell>
          <cell r="G120" t="str">
            <v>Establecimiento Públicos</v>
          </cell>
          <cell r="H120" t="str">
            <v>EP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 NET"/>
      <sheetName val="CTAS NETO"/>
      <sheetName val="ENT NETO"/>
      <sheetName val="neto"/>
      <sheetName val="2AC_111 00"/>
      <sheetName val="2EI_260 01"/>
      <sheetName val="2EP_200 01"/>
      <sheetName val="2EP_201 01"/>
      <sheetName val="2EP_203 01"/>
      <sheetName val="2EP_204 01"/>
      <sheetName val="2EP_206 01"/>
      <sheetName val="2EP_208 01"/>
      <sheetName val="2EP_211 01"/>
      <sheetName val="2EP_213 01"/>
      <sheetName val="2EP_214 01"/>
      <sheetName val="2EP_215 01"/>
      <sheetName val="2EP_216 01"/>
      <sheetName val="2EP_217 01"/>
      <sheetName val="2EP_218 01"/>
      <sheetName val="2EP_219 01"/>
      <sheetName val="2EP_220 01"/>
      <sheetName val="2EP_221 01"/>
      <sheetName val="2EP_222 01"/>
      <sheetName val="2EP_226 01"/>
      <sheetName val="2EP_227 01"/>
      <sheetName val="2EP_228 01"/>
      <sheetName val="2EP_230 01"/>
      <sheetName val="2EP_235 0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>
        <row r="16">
          <cell r="E16">
            <v>2630000000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5"/>
  <sheetViews>
    <sheetView tabSelected="1" workbookViewId="0">
      <selection activeCell="N1" sqref="N1:N1048576"/>
    </sheetView>
  </sheetViews>
  <sheetFormatPr baseColWidth="10" defaultRowHeight="15.75" x14ac:dyDescent="0.25"/>
  <cols>
    <col min="1" max="1" width="10.375" bestFit="1" customWidth="1"/>
    <col min="2" max="2" width="23.75" bestFit="1" customWidth="1"/>
    <col min="3" max="3" width="52.875" bestFit="1" customWidth="1"/>
    <col min="4" max="4" width="24.125" bestFit="1" customWidth="1"/>
    <col min="5" max="5" width="18.25" style="51" bestFit="1" customWidth="1"/>
    <col min="6" max="7" width="4.75" style="51" bestFit="1" customWidth="1"/>
    <col min="8" max="8" width="18.25" style="51" bestFit="1" customWidth="1"/>
    <col min="9" max="10" width="17.25" style="51" bestFit="1" customWidth="1"/>
    <col min="11" max="11" width="9.125" style="51" bestFit="1" customWidth="1"/>
    <col min="12" max="12" width="10.625" style="51" hidden="1" customWidth="1"/>
    <col min="13" max="13" width="16.25" style="51" bestFit="1" customWidth="1"/>
    <col min="14" max="14" width="4.75" style="51" hidden="1" customWidth="1"/>
    <col min="15" max="15" width="17.25" style="51" bestFit="1" customWidth="1"/>
    <col min="16" max="18" width="11" style="51"/>
  </cols>
  <sheetData>
    <row r="1" spans="1:16" x14ac:dyDescent="0.25">
      <c r="B1" s="49"/>
      <c r="C1" s="50" t="s">
        <v>360</v>
      </c>
    </row>
    <row r="2" spans="1:16" x14ac:dyDescent="0.25">
      <c r="A2" t="s">
        <v>361</v>
      </c>
      <c r="B2" s="49"/>
      <c r="C2" s="50" t="s">
        <v>359</v>
      </c>
    </row>
    <row r="3" spans="1:16" x14ac:dyDescent="0.25">
      <c r="A3">
        <v>22</v>
      </c>
      <c r="B3" s="49"/>
      <c r="C3" s="50" t="s">
        <v>362</v>
      </c>
    </row>
    <row r="4" spans="1:16" x14ac:dyDescent="0.25">
      <c r="B4" s="49"/>
      <c r="C4" s="50" t="s">
        <v>363</v>
      </c>
    </row>
    <row r="5" spans="1:16" x14ac:dyDescent="0.25">
      <c r="B5" s="49"/>
      <c r="C5" s="52" t="s">
        <v>264</v>
      </c>
      <c r="D5" s="53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</row>
    <row r="6" spans="1:16" x14ac:dyDescent="0.25">
      <c r="B6" s="49"/>
      <c r="C6" s="50"/>
      <c r="E6" s="51" t="str">
        <f>MID(C1,FIND("Ejecutora =",C1,1)+12,2)</f>
        <v>01</v>
      </c>
    </row>
    <row r="7" spans="1:16" x14ac:dyDescent="0.25">
      <c r="B7" s="49"/>
      <c r="C7" s="50"/>
      <c r="D7" t="str">
        <f>MID(C1,FIND("Mes =",C1,1)+5,3)</f>
        <v xml:space="preserve"> 12</v>
      </c>
      <c r="E7" s="51" t="str">
        <f>MID(C1,FIND("Entidad =",C1,1)+10,3)</f>
        <v>235</v>
      </c>
      <c r="F7" s="51" t="str">
        <f>MID(C18,1,1)</f>
        <v>2</v>
      </c>
    </row>
    <row r="8" spans="1:16" ht="23.25" x14ac:dyDescent="0.35">
      <c r="B8" s="49"/>
      <c r="C8" s="50"/>
      <c r="D8" s="60" t="str">
        <f>VLOOKUP(E7,[1]Hoja1!$B$6:$H$120,3,FALSE)</f>
        <v>CONTRALORIA DE BOGOTA.</v>
      </c>
      <c r="E8" s="51" t="str">
        <f>VLOOKUP(E7,[1]Hoja1!$B$6:$H$120,7,FALSE)</f>
        <v>EP</v>
      </c>
    </row>
    <row r="9" spans="1:16" x14ac:dyDescent="0.25">
      <c r="B9" s="49"/>
      <c r="C9" s="50"/>
    </row>
    <row r="10" spans="1:16" x14ac:dyDescent="0.25">
      <c r="B10" s="49"/>
      <c r="C10" s="50"/>
    </row>
    <row r="11" spans="1:16" x14ac:dyDescent="0.25">
      <c r="B11" s="49"/>
      <c r="C11" s="50"/>
    </row>
    <row r="12" spans="1:16" ht="90" x14ac:dyDescent="0.25">
      <c r="A12" t="s">
        <v>265</v>
      </c>
      <c r="B12" s="55" t="s">
        <v>266</v>
      </c>
      <c r="C12" s="56" t="s">
        <v>267</v>
      </c>
      <c r="D12" s="57" t="s">
        <v>268</v>
      </c>
      <c r="E12" s="58" t="s">
        <v>269</v>
      </c>
      <c r="F12" s="59" t="s">
        <v>270</v>
      </c>
      <c r="G12" s="58" t="s">
        <v>271</v>
      </c>
      <c r="H12" s="59" t="s">
        <v>272</v>
      </c>
      <c r="I12" s="59" t="s">
        <v>273</v>
      </c>
      <c r="J12" s="59" t="s">
        <v>274</v>
      </c>
      <c r="K12" s="59" t="s">
        <v>275</v>
      </c>
      <c r="L12" s="58" t="s">
        <v>276</v>
      </c>
      <c r="M12" s="59" t="s">
        <v>277</v>
      </c>
      <c r="N12" s="58" t="s">
        <v>278</v>
      </c>
      <c r="O12" s="59" t="s">
        <v>279</v>
      </c>
    </row>
    <row r="13" spans="1:16" x14ac:dyDescent="0.25">
      <c r="C13" s="50"/>
    </row>
    <row r="14" spans="1:16" x14ac:dyDescent="0.25">
      <c r="A14" t="s">
        <v>364</v>
      </c>
      <c r="B14" t="s">
        <v>281</v>
      </c>
      <c r="C14" s="50" t="s">
        <v>282</v>
      </c>
      <c r="D14" s="50" t="s">
        <v>283</v>
      </c>
      <c r="E14" s="51">
        <v>103195695000</v>
      </c>
      <c r="F14" s="51">
        <v>0</v>
      </c>
      <c r="G14" s="51">
        <v>0</v>
      </c>
      <c r="H14" s="51">
        <v>103195695000</v>
      </c>
      <c r="I14" s="51">
        <v>14365313721</v>
      </c>
      <c r="J14" s="51">
        <v>96137950289</v>
      </c>
      <c r="K14" s="51">
        <v>93.16</v>
      </c>
      <c r="M14" s="51">
        <v>7057744711</v>
      </c>
      <c r="N14" s="51">
        <v>0</v>
      </c>
      <c r="O14" s="51">
        <v>96137950289</v>
      </c>
    </row>
    <row r="15" spans="1:16" x14ac:dyDescent="0.25">
      <c r="A15" t="s">
        <v>364</v>
      </c>
      <c r="B15" t="s">
        <v>284</v>
      </c>
      <c r="C15" s="50" t="s">
        <v>285</v>
      </c>
      <c r="D15" s="50" t="s">
        <v>286</v>
      </c>
      <c r="E15" s="51">
        <v>2630000000</v>
      </c>
      <c r="F15" s="51">
        <v>0</v>
      </c>
      <c r="G15" s="51">
        <v>0</v>
      </c>
      <c r="H15" s="51">
        <v>2630000000</v>
      </c>
      <c r="I15" s="51">
        <v>685816095</v>
      </c>
      <c r="J15" s="51">
        <v>2630000000</v>
      </c>
      <c r="K15" s="51">
        <v>1000</v>
      </c>
      <c r="M15" s="51">
        <v>0</v>
      </c>
      <c r="N15" s="51">
        <v>0</v>
      </c>
      <c r="O15" s="51">
        <v>2630000000</v>
      </c>
    </row>
    <row r="16" spans="1:16" x14ac:dyDescent="0.25">
      <c r="A16" t="s">
        <v>364</v>
      </c>
      <c r="B16" t="s">
        <v>293</v>
      </c>
      <c r="C16" s="50" t="s">
        <v>294</v>
      </c>
      <c r="D16" s="50" t="s">
        <v>295</v>
      </c>
      <c r="E16" s="51">
        <v>2630000000</v>
      </c>
      <c r="F16" s="51">
        <v>0</v>
      </c>
      <c r="G16" s="51">
        <v>0</v>
      </c>
      <c r="H16" s="51">
        <v>2630000000</v>
      </c>
      <c r="I16" s="51">
        <v>685816095</v>
      </c>
      <c r="J16" s="51">
        <v>2630000000</v>
      </c>
      <c r="K16" s="51">
        <v>1000</v>
      </c>
      <c r="M16" s="51">
        <v>0</v>
      </c>
      <c r="N16" s="51">
        <v>0</v>
      </c>
      <c r="O16" s="51">
        <v>2630000000</v>
      </c>
    </row>
    <row r="17" spans="1:15" x14ac:dyDescent="0.25">
      <c r="A17" t="s">
        <v>364</v>
      </c>
      <c r="B17" t="s">
        <v>296</v>
      </c>
      <c r="C17" s="50" t="s">
        <v>297</v>
      </c>
      <c r="D17" s="50" t="s">
        <v>298</v>
      </c>
      <c r="E17" s="51">
        <v>2630000000</v>
      </c>
      <c r="F17" s="51">
        <v>0</v>
      </c>
      <c r="G17" s="51">
        <v>0</v>
      </c>
      <c r="H17" s="51">
        <v>2630000000</v>
      </c>
      <c r="I17" s="51">
        <v>685816095</v>
      </c>
      <c r="J17" s="51">
        <v>2630000000</v>
      </c>
      <c r="K17" s="51">
        <v>1000</v>
      </c>
      <c r="M17" s="51">
        <v>0</v>
      </c>
      <c r="N17" s="51">
        <v>0</v>
      </c>
      <c r="O17" s="51">
        <v>2630000000</v>
      </c>
    </row>
    <row r="18" spans="1:15" x14ac:dyDescent="0.25">
      <c r="A18" t="s">
        <v>364</v>
      </c>
      <c r="B18" t="s">
        <v>365</v>
      </c>
      <c r="C18" s="50" t="s">
        <v>366</v>
      </c>
      <c r="D18" s="50" t="s">
        <v>138</v>
      </c>
      <c r="E18" s="51">
        <v>2630000000</v>
      </c>
      <c r="F18" s="51">
        <v>0</v>
      </c>
      <c r="G18" s="51">
        <v>0</v>
      </c>
      <c r="H18" s="51">
        <v>2630000000</v>
      </c>
      <c r="I18" s="51">
        <v>685816095</v>
      </c>
      <c r="J18" s="51">
        <v>2630000000</v>
      </c>
      <c r="K18" s="51">
        <v>1000</v>
      </c>
      <c r="M18" s="51">
        <v>0</v>
      </c>
      <c r="N18" s="51">
        <v>0</v>
      </c>
      <c r="O18" s="51">
        <v>2630000000</v>
      </c>
    </row>
    <row r="19" spans="1:15" x14ac:dyDescent="0.25">
      <c r="A19" t="s">
        <v>364</v>
      </c>
      <c r="B19" t="s">
        <v>308</v>
      </c>
      <c r="C19" s="50" t="s">
        <v>309</v>
      </c>
      <c r="D19" s="50" t="s">
        <v>310</v>
      </c>
      <c r="E19" s="51">
        <v>100565695000</v>
      </c>
      <c r="F19" s="51">
        <v>0</v>
      </c>
      <c r="G19" s="51">
        <v>0</v>
      </c>
      <c r="H19" s="51">
        <v>100565695000</v>
      </c>
      <c r="I19" s="51">
        <v>13679497626</v>
      </c>
      <c r="J19" s="51">
        <v>93507950289</v>
      </c>
      <c r="K19" s="51">
        <v>92.98</v>
      </c>
      <c r="M19" s="51">
        <v>7057744711</v>
      </c>
      <c r="N19" s="51">
        <v>0</v>
      </c>
      <c r="O19" s="51">
        <v>93507950289</v>
      </c>
    </row>
    <row r="20" spans="1:15" x14ac:dyDescent="0.25">
      <c r="A20" t="s">
        <v>364</v>
      </c>
      <c r="B20" t="s">
        <v>320</v>
      </c>
      <c r="C20" s="50" t="s">
        <v>321</v>
      </c>
      <c r="D20" s="50" t="s">
        <v>322</v>
      </c>
      <c r="E20" s="51">
        <v>100565695000</v>
      </c>
      <c r="F20" s="51">
        <v>0</v>
      </c>
      <c r="G20" s="51">
        <v>0</v>
      </c>
      <c r="H20" s="51">
        <v>100565695000</v>
      </c>
      <c r="I20" s="51">
        <v>13679497626</v>
      </c>
      <c r="J20" s="51">
        <v>93507950289</v>
      </c>
      <c r="K20" s="51">
        <v>92.98</v>
      </c>
      <c r="M20" s="51">
        <v>7057744711</v>
      </c>
      <c r="N20" s="51">
        <v>0</v>
      </c>
      <c r="O20" s="51">
        <v>93507950289</v>
      </c>
    </row>
    <row r="21" spans="1:15" x14ac:dyDescent="0.25">
      <c r="A21" t="s">
        <v>364</v>
      </c>
      <c r="B21" t="s">
        <v>323</v>
      </c>
      <c r="C21" s="50" t="s">
        <v>324</v>
      </c>
      <c r="D21" s="50" t="s">
        <v>325</v>
      </c>
      <c r="E21" s="51">
        <v>100565695000</v>
      </c>
      <c r="F21" s="51">
        <v>0</v>
      </c>
      <c r="G21" s="51">
        <v>0</v>
      </c>
      <c r="H21" s="51">
        <v>100565695000</v>
      </c>
      <c r="I21" s="51">
        <v>13679497626</v>
      </c>
      <c r="J21" s="51">
        <v>93507950289</v>
      </c>
      <c r="K21" s="51">
        <v>92.98</v>
      </c>
      <c r="M21" s="51">
        <v>7057744711</v>
      </c>
      <c r="N21" s="51">
        <v>0</v>
      </c>
      <c r="O21" s="51">
        <v>93507950289</v>
      </c>
    </row>
    <row r="22" spans="1:15" x14ac:dyDescent="0.25">
      <c r="A22" t="s">
        <v>364</v>
      </c>
      <c r="B22" t="s">
        <v>326</v>
      </c>
      <c r="C22" s="50" t="s">
        <v>327</v>
      </c>
      <c r="D22" s="50" t="s">
        <v>328</v>
      </c>
      <c r="E22" s="51">
        <v>100565695000</v>
      </c>
      <c r="F22" s="51">
        <v>0</v>
      </c>
      <c r="G22" s="51">
        <v>0</v>
      </c>
      <c r="H22" s="51">
        <v>100565695000</v>
      </c>
      <c r="I22" s="51">
        <v>13679497626</v>
      </c>
      <c r="J22" s="51">
        <v>93507950289</v>
      </c>
      <c r="K22" s="51">
        <v>92.98</v>
      </c>
      <c r="M22" s="51">
        <v>7057744711</v>
      </c>
      <c r="N22" s="51">
        <v>0</v>
      </c>
      <c r="O22" s="51">
        <v>93507950289</v>
      </c>
    </row>
    <row r="29" spans="1:15" ht="90" x14ac:dyDescent="0.25">
      <c r="A29" t="s">
        <v>265</v>
      </c>
      <c r="B29" s="55" t="s">
        <v>266</v>
      </c>
      <c r="C29" s="56" t="s">
        <v>267</v>
      </c>
      <c r="D29" s="57" t="s">
        <v>268</v>
      </c>
      <c r="E29" s="58" t="s">
        <v>269</v>
      </c>
      <c r="F29" s="59" t="s">
        <v>270</v>
      </c>
      <c r="G29" s="58" t="s">
        <v>271</v>
      </c>
      <c r="H29" s="59" t="s">
        <v>272</v>
      </c>
      <c r="I29" s="59" t="s">
        <v>273</v>
      </c>
      <c r="J29" s="59" t="s">
        <v>274</v>
      </c>
      <c r="K29" s="59" t="s">
        <v>275</v>
      </c>
      <c r="L29" s="58" t="s">
        <v>276</v>
      </c>
      <c r="M29" s="59" t="s">
        <v>277</v>
      </c>
      <c r="N29" s="58" t="s">
        <v>278</v>
      </c>
      <c r="O29" s="59" t="s">
        <v>279</v>
      </c>
    </row>
    <row r="30" spans="1:15" x14ac:dyDescent="0.25">
      <c r="C30" s="50"/>
    </row>
    <row r="31" spans="1:15" x14ac:dyDescent="0.25">
      <c r="A31" t="s">
        <v>364</v>
      </c>
      <c r="B31" t="s">
        <v>281</v>
      </c>
      <c r="C31" s="50" t="s">
        <v>282</v>
      </c>
      <c r="D31" s="50" t="s">
        <v>283</v>
      </c>
      <c r="E31" s="51">
        <v>2630000000</v>
      </c>
      <c r="F31" s="51">
        <v>0</v>
      </c>
      <c r="G31" s="51">
        <v>0</v>
      </c>
      <c r="H31" s="51">
        <v>2630000000</v>
      </c>
      <c r="I31" s="51">
        <v>685816095</v>
      </c>
      <c r="J31" s="51">
        <v>2630000000</v>
      </c>
      <c r="K31" s="51">
        <v>1000</v>
      </c>
      <c r="M31" s="51">
        <v>0</v>
      </c>
      <c r="N31" s="51">
        <v>0</v>
      </c>
      <c r="O31" s="51">
        <v>2630000000</v>
      </c>
    </row>
    <row r="32" spans="1:15" x14ac:dyDescent="0.25">
      <c r="A32" t="s">
        <v>364</v>
      </c>
      <c r="B32" t="s">
        <v>284</v>
      </c>
      <c r="C32" s="50" t="s">
        <v>285</v>
      </c>
      <c r="D32" s="50" t="s">
        <v>286</v>
      </c>
      <c r="E32" s="51">
        <v>2630000000</v>
      </c>
      <c r="F32" s="51">
        <v>0</v>
      </c>
      <c r="G32" s="51">
        <v>0</v>
      </c>
      <c r="H32" s="51">
        <v>2630000000</v>
      </c>
      <c r="I32" s="51">
        <v>685816095</v>
      </c>
      <c r="J32" s="51">
        <v>2630000000</v>
      </c>
      <c r="K32" s="51">
        <v>1000</v>
      </c>
      <c r="M32" s="51">
        <v>0</v>
      </c>
      <c r="N32" s="51">
        <v>0</v>
      </c>
      <c r="O32" s="51">
        <v>2630000000</v>
      </c>
    </row>
    <row r="33" spans="1:15" x14ac:dyDescent="0.25">
      <c r="A33" t="s">
        <v>364</v>
      </c>
      <c r="B33" t="s">
        <v>293</v>
      </c>
      <c r="C33" s="50" t="s">
        <v>294</v>
      </c>
      <c r="D33" s="50" t="s">
        <v>295</v>
      </c>
      <c r="E33" s="51">
        <v>2630000000</v>
      </c>
      <c r="F33" s="51">
        <v>0</v>
      </c>
      <c r="G33" s="51">
        <v>0</v>
      </c>
      <c r="H33" s="51">
        <v>2630000000</v>
      </c>
      <c r="I33" s="51">
        <v>685816095</v>
      </c>
      <c r="J33" s="51">
        <v>2630000000</v>
      </c>
      <c r="K33" s="51">
        <v>1000</v>
      </c>
      <c r="M33" s="51">
        <v>0</v>
      </c>
      <c r="N33" s="51">
        <v>0</v>
      </c>
      <c r="O33" s="51">
        <v>2630000000</v>
      </c>
    </row>
    <row r="34" spans="1:15" x14ac:dyDescent="0.25">
      <c r="A34" t="s">
        <v>364</v>
      </c>
      <c r="B34" t="s">
        <v>296</v>
      </c>
      <c r="C34" s="50" t="s">
        <v>297</v>
      </c>
      <c r="D34" s="50" t="s">
        <v>298</v>
      </c>
      <c r="E34" s="51">
        <v>2630000000</v>
      </c>
      <c r="F34" s="51">
        <v>0</v>
      </c>
      <c r="G34" s="51">
        <v>0</v>
      </c>
      <c r="H34" s="51">
        <v>2630000000</v>
      </c>
      <c r="I34" s="51">
        <v>685816095</v>
      </c>
      <c r="J34" s="51">
        <v>2630000000</v>
      </c>
      <c r="K34" s="51">
        <v>1000</v>
      </c>
      <c r="M34" s="51">
        <v>0</v>
      </c>
      <c r="N34" s="51">
        <v>0</v>
      </c>
      <c r="O34" s="51">
        <v>2630000000</v>
      </c>
    </row>
    <row r="35" spans="1:15" x14ac:dyDescent="0.25">
      <c r="A35" t="s">
        <v>364</v>
      </c>
      <c r="B35" t="s">
        <v>365</v>
      </c>
      <c r="C35" s="50" t="s">
        <v>366</v>
      </c>
      <c r="D35" s="50" t="s">
        <v>138</v>
      </c>
      <c r="E35" s="51">
        <v>2630000000</v>
      </c>
      <c r="F35" s="51">
        <v>0</v>
      </c>
      <c r="G35" s="51">
        <v>0</v>
      </c>
      <c r="H35" s="51">
        <v>2630000000</v>
      </c>
      <c r="I35" s="51">
        <v>685816095</v>
      </c>
      <c r="J35" s="51">
        <v>2630000000</v>
      </c>
      <c r="K35" s="51">
        <v>1000</v>
      </c>
      <c r="M35" s="51">
        <v>0</v>
      </c>
      <c r="N35" s="51">
        <v>0</v>
      </c>
      <c r="O35" s="51">
        <v>2630000000</v>
      </c>
    </row>
  </sheetData>
  <hyperlinks>
    <hyperlink ref="C5" location="Indice!A1" display="Indice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workbookViewId="0">
      <selection activeCell="M8" sqref="M8:M24"/>
    </sheetView>
  </sheetViews>
  <sheetFormatPr baseColWidth="10" defaultRowHeight="15.75" x14ac:dyDescent="0.25"/>
  <cols>
    <col min="2" max="2" width="29.375" customWidth="1"/>
  </cols>
  <sheetData>
    <row r="1" spans="1:13" x14ac:dyDescent="0.25">
      <c r="A1" s="64" t="s">
        <v>0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</row>
    <row r="2" spans="1:13" x14ac:dyDescent="0.25">
      <c r="A2" s="64" t="s">
        <v>1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</row>
    <row r="3" spans="1:13" x14ac:dyDescent="0.25">
      <c r="A3" s="64" t="s">
        <v>2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</row>
    <row r="4" spans="1:13" ht="16.5" thickBot="1" x14ac:dyDescent="0.3">
      <c r="A4" s="2"/>
      <c r="B4" s="3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3" x14ac:dyDescent="0.25">
      <c r="A5" s="65" t="s">
        <v>3</v>
      </c>
      <c r="B5" s="66"/>
      <c r="C5" s="67" t="s">
        <v>4</v>
      </c>
      <c r="D5" s="68"/>
      <c r="E5" s="66"/>
      <c r="F5" s="4"/>
      <c r="G5" s="5"/>
      <c r="H5" s="68" t="s">
        <v>5</v>
      </c>
      <c r="I5" s="68"/>
      <c r="J5" s="68"/>
      <c r="K5" s="68"/>
      <c r="L5" s="68"/>
      <c r="M5" s="66"/>
    </row>
    <row r="6" spans="1:13" ht="16.5" thickBot="1" x14ac:dyDescent="0.3">
      <c r="A6" s="6" t="s">
        <v>6</v>
      </c>
      <c r="B6" s="7" t="s">
        <v>7</v>
      </c>
      <c r="C6" s="8" t="s">
        <v>8</v>
      </c>
      <c r="D6" s="9" t="s">
        <v>9</v>
      </c>
      <c r="E6" s="10" t="s">
        <v>10</v>
      </c>
      <c r="F6" s="8" t="s">
        <v>11</v>
      </c>
      <c r="G6" s="9" t="s">
        <v>12</v>
      </c>
      <c r="H6" s="9" t="s">
        <v>13</v>
      </c>
      <c r="I6" s="9" t="s">
        <v>14</v>
      </c>
      <c r="J6" s="9" t="s">
        <v>15</v>
      </c>
      <c r="K6" s="9" t="s">
        <v>16</v>
      </c>
      <c r="L6" s="9" t="s">
        <v>17</v>
      </c>
      <c r="M6" s="10" t="s">
        <v>18</v>
      </c>
    </row>
    <row r="7" spans="1:13" x14ac:dyDescent="0.25">
      <c r="A7" s="11" t="s">
        <v>19</v>
      </c>
      <c r="B7" s="12" t="s">
        <v>20</v>
      </c>
      <c r="C7" s="13">
        <v>383924000</v>
      </c>
      <c r="D7" s="14"/>
      <c r="E7" s="15">
        <v>383924000</v>
      </c>
      <c r="F7" s="13"/>
      <c r="G7" s="14">
        <v>383924000</v>
      </c>
      <c r="H7" s="14"/>
      <c r="I7" s="14">
        <v>99460790</v>
      </c>
      <c r="J7" s="16">
        <f>+I7/G7*100</f>
        <v>25.906374699159208</v>
      </c>
      <c r="K7" s="14"/>
      <c r="L7" s="14">
        <v>64839356</v>
      </c>
      <c r="M7" s="62">
        <f>L7/E7</f>
        <v>0.16888591492066138</v>
      </c>
    </row>
    <row r="8" spans="1:13" x14ac:dyDescent="0.25">
      <c r="A8" s="17" t="s">
        <v>21</v>
      </c>
      <c r="B8" s="18" t="s">
        <v>22</v>
      </c>
      <c r="C8" s="19">
        <v>383924000</v>
      </c>
      <c r="D8" s="20"/>
      <c r="E8" s="21">
        <v>383924000</v>
      </c>
      <c r="F8" s="19"/>
      <c r="G8" s="20">
        <v>383924000</v>
      </c>
      <c r="H8" s="20"/>
      <c r="I8" s="20">
        <v>99460790</v>
      </c>
      <c r="J8" s="22">
        <f t="shared" ref="J8:J25" si="0">+I8/G8*100</f>
        <v>25.906374699159208</v>
      </c>
      <c r="K8" s="20"/>
      <c r="L8" s="20">
        <v>64839356</v>
      </c>
      <c r="M8" s="63">
        <f>L8/E8</f>
        <v>0.16888591492066138</v>
      </c>
    </row>
    <row r="9" spans="1:13" x14ac:dyDescent="0.25">
      <c r="A9" s="17" t="s">
        <v>23</v>
      </c>
      <c r="B9" s="18" t="s">
        <v>24</v>
      </c>
      <c r="C9" s="19">
        <v>383924000</v>
      </c>
      <c r="D9" s="20"/>
      <c r="E9" s="21">
        <v>383924000</v>
      </c>
      <c r="F9" s="19"/>
      <c r="G9" s="20">
        <v>383924000</v>
      </c>
      <c r="H9" s="20"/>
      <c r="I9" s="20">
        <v>99460790</v>
      </c>
      <c r="J9" s="22">
        <f t="shared" si="0"/>
        <v>25.906374699159208</v>
      </c>
      <c r="K9" s="20"/>
      <c r="L9" s="20">
        <v>64839356</v>
      </c>
      <c r="M9" s="63">
        <f t="shared" ref="M9:M24" si="1">L9/E9</f>
        <v>0.16888591492066138</v>
      </c>
    </row>
    <row r="10" spans="1:13" x14ac:dyDescent="0.25">
      <c r="A10" s="17" t="s">
        <v>25</v>
      </c>
      <c r="B10" s="18" t="s">
        <v>26</v>
      </c>
      <c r="C10" s="19">
        <v>133000000</v>
      </c>
      <c r="D10" s="20"/>
      <c r="E10" s="21">
        <v>133000000</v>
      </c>
      <c r="F10" s="19"/>
      <c r="G10" s="20">
        <v>133000000</v>
      </c>
      <c r="H10" s="20"/>
      <c r="I10" s="20">
        <v>34806623</v>
      </c>
      <c r="J10" s="22">
        <f t="shared" si="0"/>
        <v>26.170393233082706</v>
      </c>
      <c r="K10" s="20"/>
      <c r="L10" s="20">
        <v>6847968</v>
      </c>
      <c r="M10" s="63">
        <f t="shared" si="1"/>
        <v>5.1488481203007516E-2</v>
      </c>
    </row>
    <row r="11" spans="1:13" x14ac:dyDescent="0.25">
      <c r="A11" s="17" t="s">
        <v>27</v>
      </c>
      <c r="B11" s="18" t="s">
        <v>28</v>
      </c>
      <c r="C11" s="19">
        <v>50000000</v>
      </c>
      <c r="D11" s="20"/>
      <c r="E11" s="21">
        <v>50000000</v>
      </c>
      <c r="F11" s="19"/>
      <c r="G11" s="20">
        <v>50000000</v>
      </c>
      <c r="H11" s="20"/>
      <c r="I11" s="20">
        <v>3046113</v>
      </c>
      <c r="J11" s="22">
        <f t="shared" si="0"/>
        <v>6.0922260000000001</v>
      </c>
      <c r="K11" s="20"/>
      <c r="L11" s="20"/>
      <c r="M11" s="63">
        <f t="shared" si="1"/>
        <v>0</v>
      </c>
    </row>
    <row r="12" spans="1:13" ht="31.5" x14ac:dyDescent="0.25">
      <c r="A12" s="17" t="s">
        <v>29</v>
      </c>
      <c r="B12" s="18" t="s">
        <v>30</v>
      </c>
      <c r="C12" s="19">
        <v>10000000</v>
      </c>
      <c r="D12" s="20"/>
      <c r="E12" s="21">
        <v>10000000</v>
      </c>
      <c r="F12" s="19"/>
      <c r="G12" s="20">
        <v>10000000</v>
      </c>
      <c r="H12" s="20"/>
      <c r="I12" s="20">
        <v>8869515</v>
      </c>
      <c r="J12" s="22">
        <f t="shared" si="0"/>
        <v>88.695149999999998</v>
      </c>
      <c r="K12" s="20"/>
      <c r="L12" s="20">
        <v>6847968</v>
      </c>
      <c r="M12" s="63">
        <f t="shared" si="1"/>
        <v>0.68479679999999998</v>
      </c>
    </row>
    <row r="13" spans="1:13" x14ac:dyDescent="0.25">
      <c r="A13" s="17" t="s">
        <v>31</v>
      </c>
      <c r="B13" s="18" t="s">
        <v>32</v>
      </c>
      <c r="C13" s="19">
        <v>50000000</v>
      </c>
      <c r="D13" s="20"/>
      <c r="E13" s="21">
        <v>50000000</v>
      </c>
      <c r="F13" s="19"/>
      <c r="G13" s="20">
        <v>50000000</v>
      </c>
      <c r="H13" s="20"/>
      <c r="I13" s="20">
        <v>1090515</v>
      </c>
      <c r="J13" s="22">
        <f t="shared" si="0"/>
        <v>2.1810300000000002</v>
      </c>
      <c r="K13" s="20"/>
      <c r="L13" s="20"/>
      <c r="M13" s="63">
        <f t="shared" si="1"/>
        <v>0</v>
      </c>
    </row>
    <row r="14" spans="1:13" x14ac:dyDescent="0.25">
      <c r="A14" s="17" t="s">
        <v>33</v>
      </c>
      <c r="B14" s="18" t="s">
        <v>34</v>
      </c>
      <c r="C14" s="19">
        <v>23000000</v>
      </c>
      <c r="D14" s="20"/>
      <c r="E14" s="21">
        <v>23000000</v>
      </c>
      <c r="F14" s="19"/>
      <c r="G14" s="20">
        <v>23000000</v>
      </c>
      <c r="H14" s="20"/>
      <c r="I14" s="20">
        <v>21800000</v>
      </c>
      <c r="J14" s="22">
        <f t="shared" si="0"/>
        <v>94.782608695652172</v>
      </c>
      <c r="K14" s="20"/>
      <c r="L14" s="20"/>
      <c r="M14" s="63">
        <f t="shared" si="1"/>
        <v>0</v>
      </c>
    </row>
    <row r="15" spans="1:13" x14ac:dyDescent="0.25">
      <c r="A15" s="17" t="s">
        <v>35</v>
      </c>
      <c r="B15" s="18" t="s">
        <v>36</v>
      </c>
      <c r="C15" s="19">
        <v>235924000</v>
      </c>
      <c r="D15" s="20"/>
      <c r="E15" s="21">
        <v>235924000</v>
      </c>
      <c r="F15" s="19"/>
      <c r="G15" s="20">
        <v>235924000</v>
      </c>
      <c r="H15" s="20"/>
      <c r="I15" s="20">
        <v>64654167</v>
      </c>
      <c r="J15" s="22">
        <f t="shared" si="0"/>
        <v>27.404658703650327</v>
      </c>
      <c r="K15" s="20"/>
      <c r="L15" s="20">
        <v>57991388</v>
      </c>
      <c r="M15" s="63">
        <f t="shared" si="1"/>
        <v>0.24580537800308574</v>
      </c>
    </row>
    <row r="16" spans="1:13" x14ac:dyDescent="0.25">
      <c r="A16" s="17" t="s">
        <v>37</v>
      </c>
      <c r="B16" s="18" t="s">
        <v>38</v>
      </c>
      <c r="C16" s="19">
        <v>10000000</v>
      </c>
      <c r="D16" s="20"/>
      <c r="E16" s="21">
        <v>10000000</v>
      </c>
      <c r="F16" s="19"/>
      <c r="G16" s="20">
        <v>10000000</v>
      </c>
      <c r="H16" s="20"/>
      <c r="I16" s="20">
        <v>6389516</v>
      </c>
      <c r="J16" s="22">
        <f t="shared" si="0"/>
        <v>63.895159999999997</v>
      </c>
      <c r="K16" s="20"/>
      <c r="L16" s="20">
        <v>6389516</v>
      </c>
      <c r="M16" s="63">
        <f t="shared" si="1"/>
        <v>0.63895159999999995</v>
      </c>
    </row>
    <row r="17" spans="1:13" ht="31.5" x14ac:dyDescent="0.25">
      <c r="A17" s="17" t="s">
        <v>39</v>
      </c>
      <c r="B17" s="18" t="s">
        <v>40</v>
      </c>
      <c r="C17" s="19">
        <v>50000000</v>
      </c>
      <c r="D17" s="20"/>
      <c r="E17" s="21">
        <v>50000000</v>
      </c>
      <c r="F17" s="19"/>
      <c r="G17" s="20">
        <v>50000000</v>
      </c>
      <c r="H17" s="20"/>
      <c r="I17" s="20">
        <v>9421491</v>
      </c>
      <c r="J17" s="22">
        <f t="shared" si="0"/>
        <v>18.842981999999999</v>
      </c>
      <c r="K17" s="20"/>
      <c r="L17" s="20">
        <v>7548432</v>
      </c>
      <c r="M17" s="63">
        <f t="shared" si="1"/>
        <v>0.15096863999999999</v>
      </c>
    </row>
    <row r="18" spans="1:13" x14ac:dyDescent="0.25">
      <c r="A18" s="17" t="s">
        <v>41</v>
      </c>
      <c r="B18" s="18" t="s">
        <v>42</v>
      </c>
      <c r="C18" s="19">
        <v>30000000</v>
      </c>
      <c r="D18" s="20"/>
      <c r="E18" s="21">
        <v>30000000</v>
      </c>
      <c r="F18" s="19"/>
      <c r="G18" s="20">
        <v>30000000</v>
      </c>
      <c r="H18" s="20"/>
      <c r="I18" s="20">
        <v>3731300</v>
      </c>
      <c r="J18" s="22">
        <f t="shared" si="0"/>
        <v>12.437666666666667</v>
      </c>
      <c r="K18" s="20"/>
      <c r="L18" s="20">
        <v>3731299</v>
      </c>
      <c r="M18" s="63">
        <f t="shared" si="1"/>
        <v>0.12437663333333333</v>
      </c>
    </row>
    <row r="19" spans="1:13" x14ac:dyDescent="0.25">
      <c r="A19" s="17" t="s">
        <v>43</v>
      </c>
      <c r="B19" s="18" t="s">
        <v>44</v>
      </c>
      <c r="C19" s="19">
        <v>20000000</v>
      </c>
      <c r="D19" s="20"/>
      <c r="E19" s="21">
        <v>20000000</v>
      </c>
      <c r="F19" s="19"/>
      <c r="G19" s="20">
        <v>20000000</v>
      </c>
      <c r="H19" s="20"/>
      <c r="I19" s="20">
        <v>11105084</v>
      </c>
      <c r="J19" s="22">
        <f t="shared" si="0"/>
        <v>55.525420000000004</v>
      </c>
      <c r="K19" s="20"/>
      <c r="L19" s="20">
        <v>7002141</v>
      </c>
      <c r="M19" s="63">
        <f t="shared" si="1"/>
        <v>0.35010704999999998</v>
      </c>
    </row>
    <row r="20" spans="1:13" x14ac:dyDescent="0.25">
      <c r="A20" s="17" t="s">
        <v>45</v>
      </c>
      <c r="B20" s="18" t="s">
        <v>46</v>
      </c>
      <c r="C20" s="19">
        <v>20000000</v>
      </c>
      <c r="D20" s="20"/>
      <c r="E20" s="21">
        <v>20000000</v>
      </c>
      <c r="F20" s="19"/>
      <c r="G20" s="20">
        <v>20000000</v>
      </c>
      <c r="H20" s="20"/>
      <c r="I20" s="20">
        <v>11105084</v>
      </c>
      <c r="J20" s="22">
        <f t="shared" si="0"/>
        <v>55.525420000000004</v>
      </c>
      <c r="K20" s="20"/>
      <c r="L20" s="20">
        <v>7002141</v>
      </c>
      <c r="M20" s="63">
        <f t="shared" si="1"/>
        <v>0.35010704999999998</v>
      </c>
    </row>
    <row r="21" spans="1:13" x14ac:dyDescent="0.25">
      <c r="A21" s="17" t="s">
        <v>47</v>
      </c>
      <c r="B21" s="18" t="s">
        <v>48</v>
      </c>
      <c r="C21" s="19">
        <v>120000000</v>
      </c>
      <c r="D21" s="20"/>
      <c r="E21" s="21">
        <v>120000000</v>
      </c>
      <c r="F21" s="19"/>
      <c r="G21" s="20">
        <v>120000000</v>
      </c>
      <c r="H21" s="20"/>
      <c r="I21" s="20">
        <v>34006776</v>
      </c>
      <c r="J21" s="22">
        <f t="shared" si="0"/>
        <v>28.338980000000003</v>
      </c>
      <c r="K21" s="20"/>
      <c r="L21" s="20">
        <v>33320000</v>
      </c>
      <c r="M21" s="63">
        <f t="shared" si="1"/>
        <v>0.27766666666666667</v>
      </c>
    </row>
    <row r="22" spans="1:13" x14ac:dyDescent="0.25">
      <c r="A22" s="17" t="s">
        <v>49</v>
      </c>
      <c r="B22" s="18" t="s">
        <v>50</v>
      </c>
      <c r="C22" s="19">
        <v>120000000</v>
      </c>
      <c r="D22" s="20"/>
      <c r="E22" s="21">
        <v>120000000</v>
      </c>
      <c r="F22" s="19"/>
      <c r="G22" s="20">
        <v>120000000</v>
      </c>
      <c r="H22" s="20"/>
      <c r="I22" s="20">
        <v>34006776</v>
      </c>
      <c r="J22" s="22">
        <f t="shared" si="0"/>
        <v>28.338980000000003</v>
      </c>
      <c r="K22" s="20"/>
      <c r="L22" s="20">
        <v>33320000</v>
      </c>
      <c r="M22" s="63">
        <f t="shared" si="1"/>
        <v>0.27766666666666667</v>
      </c>
    </row>
    <row r="23" spans="1:13" x14ac:dyDescent="0.25">
      <c r="A23" s="17" t="s">
        <v>51</v>
      </c>
      <c r="B23" s="18" t="s">
        <v>52</v>
      </c>
      <c r="C23" s="19">
        <v>5924000</v>
      </c>
      <c r="D23" s="20"/>
      <c r="E23" s="21">
        <v>5924000</v>
      </c>
      <c r="F23" s="19"/>
      <c r="G23" s="20">
        <v>5924000</v>
      </c>
      <c r="H23" s="20"/>
      <c r="I23" s="20"/>
      <c r="J23" s="22">
        <f t="shared" si="0"/>
        <v>0</v>
      </c>
      <c r="K23" s="20"/>
      <c r="L23" s="20"/>
      <c r="M23" s="63">
        <f t="shared" si="1"/>
        <v>0</v>
      </c>
    </row>
    <row r="24" spans="1:13" x14ac:dyDescent="0.25">
      <c r="A24" s="17" t="s">
        <v>53</v>
      </c>
      <c r="B24" s="18" t="s">
        <v>54</v>
      </c>
      <c r="C24" s="19">
        <v>15000000</v>
      </c>
      <c r="D24" s="20"/>
      <c r="E24" s="21">
        <v>15000000</v>
      </c>
      <c r="F24" s="19"/>
      <c r="G24" s="20">
        <v>15000000</v>
      </c>
      <c r="H24" s="20"/>
      <c r="I24" s="20"/>
      <c r="J24" s="22">
        <f t="shared" si="0"/>
        <v>0</v>
      </c>
      <c r="K24" s="20"/>
      <c r="L24" s="20"/>
      <c r="M24" s="63">
        <f t="shared" si="1"/>
        <v>0</v>
      </c>
    </row>
    <row r="25" spans="1:13" ht="16.5" thickBot="1" x14ac:dyDescent="0.3">
      <c r="A25" s="23" t="s">
        <v>55</v>
      </c>
      <c r="B25" s="24" t="s">
        <v>54</v>
      </c>
      <c r="C25" s="25">
        <v>15000000</v>
      </c>
      <c r="D25" s="26"/>
      <c r="E25" s="27">
        <v>15000000</v>
      </c>
      <c r="F25" s="25"/>
      <c r="G25" s="26">
        <v>15000000</v>
      </c>
      <c r="H25" s="26"/>
      <c r="I25" s="26"/>
      <c r="J25" s="28">
        <f t="shared" si="0"/>
        <v>0</v>
      </c>
      <c r="K25" s="26"/>
      <c r="L25" s="26"/>
      <c r="M25" s="27"/>
    </row>
  </sheetData>
  <mergeCells count="6">
    <mergeCell ref="A1:M1"/>
    <mergeCell ref="A2:M2"/>
    <mergeCell ref="A3:M3"/>
    <mergeCell ref="A5:B5"/>
    <mergeCell ref="C5:E5"/>
    <mergeCell ref="H5:M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9"/>
  <sheetViews>
    <sheetView topLeftCell="B1" workbookViewId="0">
      <selection activeCell="K7" sqref="K7"/>
    </sheetView>
  </sheetViews>
  <sheetFormatPr baseColWidth="10" defaultRowHeight="15.75" x14ac:dyDescent="0.25"/>
  <cols>
    <col min="1" max="1" width="0" hidden="1" customWidth="1"/>
    <col min="2" max="2" width="14.5" customWidth="1"/>
    <col min="3" max="3" width="39.125" style="1" customWidth="1"/>
    <col min="4" max="4" width="17" bestFit="1" customWidth="1"/>
    <col min="5" max="5" width="15.5" bestFit="1" customWidth="1"/>
    <col min="6" max="6" width="17" bestFit="1" customWidth="1"/>
    <col min="7" max="7" width="1.875" hidden="1" customWidth="1"/>
    <col min="8" max="8" width="17" hidden="1" customWidth="1"/>
    <col min="9" max="9" width="16" hidden="1" customWidth="1"/>
    <col min="10" max="10" width="17" bestFit="1" customWidth="1"/>
    <col min="11" max="11" width="5.875" bestFit="1" customWidth="1"/>
    <col min="12" max="12" width="16" hidden="1" customWidth="1"/>
    <col min="13" max="13" width="16" bestFit="1" customWidth="1"/>
    <col min="14" max="14" width="5.875" bestFit="1" customWidth="1"/>
  </cols>
  <sheetData>
    <row r="1" spans="1:14" x14ac:dyDescent="0.25">
      <c r="B1" s="64" t="s">
        <v>56</v>
      </c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</row>
    <row r="2" spans="1:14" x14ac:dyDescent="0.25">
      <c r="B2" s="64" t="s">
        <v>1</v>
      </c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</row>
    <row r="3" spans="1:14" x14ac:dyDescent="0.25">
      <c r="B3" s="64" t="s">
        <v>2</v>
      </c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</row>
    <row r="4" spans="1:14" ht="16.5" thickBot="1" x14ac:dyDescent="0.3">
      <c r="B4" s="2"/>
      <c r="C4" s="3"/>
      <c r="D4" s="2"/>
      <c r="E4" s="2"/>
      <c r="F4" s="2"/>
      <c r="G4" s="2"/>
      <c r="H4" s="2"/>
      <c r="I4" s="2"/>
      <c r="J4" s="29"/>
      <c r="K4" s="2"/>
      <c r="L4" s="2"/>
      <c r="M4" s="2"/>
      <c r="N4" s="2"/>
    </row>
    <row r="5" spans="1:14" x14ac:dyDescent="0.25">
      <c r="B5" s="65" t="s">
        <v>3</v>
      </c>
      <c r="C5" s="66"/>
      <c r="D5" s="67" t="s">
        <v>4</v>
      </c>
      <c r="E5" s="68"/>
      <c r="F5" s="66"/>
      <c r="G5" s="4"/>
      <c r="H5" s="5"/>
      <c r="I5" s="68" t="s">
        <v>5</v>
      </c>
      <c r="J5" s="68"/>
      <c r="K5" s="68"/>
      <c r="L5" s="68"/>
      <c r="M5" s="68"/>
      <c r="N5" s="66"/>
    </row>
    <row r="6" spans="1:14" s="30" customFormat="1" ht="16.5" thickBot="1" x14ac:dyDescent="0.3">
      <c r="A6" s="30" t="s">
        <v>57</v>
      </c>
      <c r="B6" s="6" t="s">
        <v>6</v>
      </c>
      <c r="C6" s="7" t="s">
        <v>7</v>
      </c>
      <c r="D6" s="8" t="s">
        <v>8</v>
      </c>
      <c r="E6" s="9" t="s">
        <v>9</v>
      </c>
      <c r="F6" s="10" t="s">
        <v>10</v>
      </c>
      <c r="G6" s="8" t="s">
        <v>11</v>
      </c>
      <c r="H6" s="9" t="s">
        <v>12</v>
      </c>
      <c r="I6" s="9" t="s">
        <v>13</v>
      </c>
      <c r="J6" s="9" t="s">
        <v>14</v>
      </c>
      <c r="K6" s="9" t="s">
        <v>15</v>
      </c>
      <c r="L6" s="9" t="s">
        <v>16</v>
      </c>
      <c r="M6" s="9" t="s">
        <v>17</v>
      </c>
      <c r="N6" s="10" t="s">
        <v>18</v>
      </c>
    </row>
    <row r="7" spans="1:14" x14ac:dyDescent="0.25">
      <c r="A7" t="s">
        <v>58</v>
      </c>
      <c r="B7" s="11" t="s">
        <v>19</v>
      </c>
      <c r="C7" s="12" t="s">
        <v>20</v>
      </c>
      <c r="D7" s="31">
        <v>102811771000</v>
      </c>
      <c r="E7" s="32">
        <v>0</v>
      </c>
      <c r="F7" s="33">
        <v>102811771000</v>
      </c>
      <c r="G7" s="34">
        <v>0</v>
      </c>
      <c r="H7" s="35">
        <v>102811771000</v>
      </c>
      <c r="I7" s="35">
        <v>19588928057</v>
      </c>
      <c r="J7" s="35">
        <v>101183706130</v>
      </c>
      <c r="K7" s="32">
        <v>98.42</v>
      </c>
      <c r="L7" s="35">
        <v>20894592359</v>
      </c>
      <c r="M7" s="35">
        <v>94821253240</v>
      </c>
      <c r="N7" s="36">
        <v>92.23</v>
      </c>
    </row>
    <row r="8" spans="1:14" x14ac:dyDescent="0.25">
      <c r="A8" t="s">
        <v>58</v>
      </c>
      <c r="B8" s="17" t="s">
        <v>21</v>
      </c>
      <c r="C8" s="18" t="s">
        <v>22</v>
      </c>
      <c r="D8" s="37">
        <v>94647861000</v>
      </c>
      <c r="E8" s="38">
        <v>0</v>
      </c>
      <c r="F8" s="39">
        <v>94647861000</v>
      </c>
      <c r="G8" s="40">
        <v>0</v>
      </c>
      <c r="H8" s="41">
        <v>94647861000</v>
      </c>
      <c r="I8" s="41">
        <v>17988645235</v>
      </c>
      <c r="J8" s="41">
        <v>94055207167</v>
      </c>
      <c r="K8" s="38">
        <v>99.37</v>
      </c>
      <c r="L8" s="41">
        <v>18923289505</v>
      </c>
      <c r="M8" s="41">
        <v>92074155224</v>
      </c>
      <c r="N8" s="42">
        <v>97.28</v>
      </c>
    </row>
    <row r="9" spans="1:14" x14ac:dyDescent="0.25">
      <c r="A9" t="s">
        <v>58</v>
      </c>
      <c r="B9" s="17" t="s">
        <v>59</v>
      </c>
      <c r="C9" s="18" t="s">
        <v>60</v>
      </c>
      <c r="D9" s="37">
        <v>88249121000</v>
      </c>
      <c r="E9" s="41">
        <v>1616171188</v>
      </c>
      <c r="F9" s="39">
        <v>89865292188</v>
      </c>
      <c r="G9" s="40">
        <v>0</v>
      </c>
      <c r="H9" s="41">
        <v>89865292188</v>
      </c>
      <c r="I9" s="41">
        <v>17576510891</v>
      </c>
      <c r="J9" s="41">
        <v>89451150227</v>
      </c>
      <c r="K9" s="38">
        <v>99.54</v>
      </c>
      <c r="L9" s="41">
        <v>17849856355</v>
      </c>
      <c r="M9" s="41">
        <v>89198252221</v>
      </c>
      <c r="N9" s="42">
        <v>99.26</v>
      </c>
    </row>
    <row r="10" spans="1:14" ht="31.5" x14ac:dyDescent="0.25">
      <c r="A10" t="s">
        <v>58</v>
      </c>
      <c r="B10" s="17" t="s">
        <v>61</v>
      </c>
      <c r="C10" s="18" t="s">
        <v>62</v>
      </c>
      <c r="D10" s="37">
        <v>65886210000</v>
      </c>
      <c r="E10" s="41">
        <v>-1102679000</v>
      </c>
      <c r="F10" s="39">
        <v>64783531000</v>
      </c>
      <c r="G10" s="40">
        <v>0</v>
      </c>
      <c r="H10" s="41">
        <v>64783531000</v>
      </c>
      <c r="I10" s="41">
        <v>14387170501</v>
      </c>
      <c r="J10" s="41">
        <v>64623745727</v>
      </c>
      <c r="K10" s="38">
        <v>99.75</v>
      </c>
      <c r="L10" s="41">
        <v>14387170501</v>
      </c>
      <c r="M10" s="41">
        <v>64623745727</v>
      </c>
      <c r="N10" s="42">
        <v>99.75</v>
      </c>
    </row>
    <row r="11" spans="1:14" x14ac:dyDescent="0.25">
      <c r="A11" t="s">
        <v>58</v>
      </c>
      <c r="B11" s="17" t="s">
        <v>63</v>
      </c>
      <c r="C11" s="18" t="s">
        <v>64</v>
      </c>
      <c r="D11" s="37">
        <v>33751666000</v>
      </c>
      <c r="E11" s="41">
        <v>-233351000</v>
      </c>
      <c r="F11" s="39">
        <v>33518315000</v>
      </c>
      <c r="G11" s="40">
        <v>0</v>
      </c>
      <c r="H11" s="41">
        <v>33518315000</v>
      </c>
      <c r="I11" s="41">
        <v>6233904852</v>
      </c>
      <c r="J11" s="41">
        <v>33380641737</v>
      </c>
      <c r="K11" s="38">
        <v>99.59</v>
      </c>
      <c r="L11" s="41">
        <v>6233904852</v>
      </c>
      <c r="M11" s="41">
        <v>33380641737</v>
      </c>
      <c r="N11" s="42">
        <v>99.59</v>
      </c>
    </row>
    <row r="12" spans="1:14" x14ac:dyDescent="0.25">
      <c r="A12" t="s">
        <v>58</v>
      </c>
      <c r="B12" s="17" t="s">
        <v>65</v>
      </c>
      <c r="C12" s="18" t="s">
        <v>66</v>
      </c>
      <c r="D12" s="37">
        <v>3329993000</v>
      </c>
      <c r="E12" s="41">
        <v>-382609000</v>
      </c>
      <c r="F12" s="39">
        <v>2947384000</v>
      </c>
      <c r="G12" s="40">
        <v>0</v>
      </c>
      <c r="H12" s="41">
        <v>2947384000</v>
      </c>
      <c r="I12" s="41">
        <v>490199149</v>
      </c>
      <c r="J12" s="41">
        <v>2944886702</v>
      </c>
      <c r="K12" s="38">
        <v>99.92</v>
      </c>
      <c r="L12" s="41">
        <v>490199149</v>
      </c>
      <c r="M12" s="41">
        <v>2944886702</v>
      </c>
      <c r="N12" s="42">
        <v>99.92</v>
      </c>
    </row>
    <row r="13" spans="1:14" ht="31.5" x14ac:dyDescent="0.25">
      <c r="A13" t="s">
        <v>58</v>
      </c>
      <c r="B13" s="17" t="s">
        <v>67</v>
      </c>
      <c r="C13" s="18" t="s">
        <v>68</v>
      </c>
      <c r="D13" s="37">
        <v>189941000</v>
      </c>
      <c r="E13" s="41">
        <v>98600000</v>
      </c>
      <c r="F13" s="39">
        <v>288541000</v>
      </c>
      <c r="G13" s="40">
        <v>0</v>
      </c>
      <c r="H13" s="41">
        <v>288541000</v>
      </c>
      <c r="I13" s="41">
        <v>41530971</v>
      </c>
      <c r="J13" s="41">
        <v>286994424</v>
      </c>
      <c r="K13" s="38">
        <v>99.46</v>
      </c>
      <c r="L13" s="41">
        <v>41530971</v>
      </c>
      <c r="M13" s="41">
        <v>286994424</v>
      </c>
      <c r="N13" s="42">
        <v>99.46</v>
      </c>
    </row>
    <row r="14" spans="1:14" x14ac:dyDescent="0.25">
      <c r="A14" t="s">
        <v>58</v>
      </c>
      <c r="B14" s="17" t="s">
        <v>69</v>
      </c>
      <c r="C14" s="18" t="s">
        <v>70</v>
      </c>
      <c r="D14" s="37">
        <v>54550000</v>
      </c>
      <c r="E14" s="41">
        <v>13000000</v>
      </c>
      <c r="F14" s="39">
        <v>67550000</v>
      </c>
      <c r="G14" s="40">
        <v>0</v>
      </c>
      <c r="H14" s="41">
        <v>67550000</v>
      </c>
      <c r="I14" s="41">
        <v>11548800</v>
      </c>
      <c r="J14" s="41">
        <v>67363780</v>
      </c>
      <c r="K14" s="38">
        <v>99.72</v>
      </c>
      <c r="L14" s="41">
        <v>11548800</v>
      </c>
      <c r="M14" s="41">
        <v>67363780</v>
      </c>
      <c r="N14" s="42">
        <v>99.72</v>
      </c>
    </row>
    <row r="15" spans="1:14" x14ac:dyDescent="0.25">
      <c r="A15" t="s">
        <v>58</v>
      </c>
      <c r="B15" s="17" t="s">
        <v>71</v>
      </c>
      <c r="C15" s="18" t="s">
        <v>72</v>
      </c>
      <c r="D15" s="37">
        <v>53036000</v>
      </c>
      <c r="E15" s="41">
        <v>-6750000</v>
      </c>
      <c r="F15" s="39">
        <v>46286000</v>
      </c>
      <c r="G15" s="40">
        <v>0</v>
      </c>
      <c r="H15" s="41">
        <v>46286000</v>
      </c>
      <c r="I15" s="41">
        <v>7814219</v>
      </c>
      <c r="J15" s="41">
        <v>45853434</v>
      </c>
      <c r="K15" s="38">
        <v>99.07</v>
      </c>
      <c r="L15" s="41">
        <v>7814219</v>
      </c>
      <c r="M15" s="41">
        <v>45853434</v>
      </c>
      <c r="N15" s="42">
        <v>99.07</v>
      </c>
    </row>
    <row r="16" spans="1:14" x14ac:dyDescent="0.25">
      <c r="A16" t="s">
        <v>58</v>
      </c>
      <c r="B16" s="17" t="s">
        <v>73</v>
      </c>
      <c r="C16" s="18" t="s">
        <v>74</v>
      </c>
      <c r="D16" s="37">
        <v>1148791000</v>
      </c>
      <c r="E16" s="41">
        <v>-64400000</v>
      </c>
      <c r="F16" s="39">
        <v>1084391000</v>
      </c>
      <c r="G16" s="40">
        <v>0</v>
      </c>
      <c r="H16" s="41">
        <v>1084391000</v>
      </c>
      <c r="I16" s="41">
        <v>124886255</v>
      </c>
      <c r="J16" s="41">
        <v>1084036593</v>
      </c>
      <c r="K16" s="38">
        <v>99.97</v>
      </c>
      <c r="L16" s="41">
        <v>124886255</v>
      </c>
      <c r="M16" s="41">
        <v>1084036593</v>
      </c>
      <c r="N16" s="42">
        <v>99.97</v>
      </c>
    </row>
    <row r="17" spans="1:14" x14ac:dyDescent="0.25">
      <c r="A17" t="s">
        <v>58</v>
      </c>
      <c r="B17" s="17" t="s">
        <v>75</v>
      </c>
      <c r="C17" s="18" t="s">
        <v>76</v>
      </c>
      <c r="D17" s="37">
        <v>5493404000</v>
      </c>
      <c r="E17" s="41">
        <v>-296920000</v>
      </c>
      <c r="F17" s="39">
        <v>5196484000</v>
      </c>
      <c r="G17" s="40">
        <v>0</v>
      </c>
      <c r="H17" s="41">
        <v>5196484000</v>
      </c>
      <c r="I17" s="38">
        <v>0</v>
      </c>
      <c r="J17" s="41">
        <v>5196321661</v>
      </c>
      <c r="K17" s="38">
        <v>100</v>
      </c>
      <c r="L17" s="38">
        <v>0</v>
      </c>
      <c r="M17" s="41">
        <v>5196321661</v>
      </c>
      <c r="N17" s="42">
        <v>100</v>
      </c>
    </row>
    <row r="18" spans="1:14" x14ac:dyDescent="0.25">
      <c r="A18" t="s">
        <v>58</v>
      </c>
      <c r="B18" s="17" t="s">
        <v>77</v>
      </c>
      <c r="C18" s="18" t="s">
        <v>78</v>
      </c>
      <c r="D18" s="37">
        <v>4988634000</v>
      </c>
      <c r="E18" s="41">
        <v>-160350121</v>
      </c>
      <c r="F18" s="39">
        <v>4828283879</v>
      </c>
      <c r="G18" s="40">
        <v>0</v>
      </c>
      <c r="H18" s="41">
        <v>4828283879</v>
      </c>
      <c r="I18" s="41">
        <v>4446506233</v>
      </c>
      <c r="J18" s="41">
        <v>4820347464</v>
      </c>
      <c r="K18" s="38">
        <v>99.84</v>
      </c>
      <c r="L18" s="41">
        <v>4446506233</v>
      </c>
      <c r="M18" s="41">
        <v>4820347464</v>
      </c>
      <c r="N18" s="42">
        <v>99.84</v>
      </c>
    </row>
    <row r="19" spans="1:14" x14ac:dyDescent="0.25">
      <c r="A19" t="s">
        <v>58</v>
      </c>
      <c r="B19" s="17" t="s">
        <v>79</v>
      </c>
      <c r="C19" s="18" t="s">
        <v>80</v>
      </c>
      <c r="D19" s="37">
        <v>2394546000</v>
      </c>
      <c r="E19" s="41">
        <v>-43340000</v>
      </c>
      <c r="F19" s="39">
        <v>2351206000</v>
      </c>
      <c r="G19" s="40">
        <v>0</v>
      </c>
      <c r="H19" s="41">
        <v>2351206000</v>
      </c>
      <c r="I19" s="41">
        <v>708927972</v>
      </c>
      <c r="J19" s="41">
        <v>2349098410</v>
      </c>
      <c r="K19" s="38">
        <v>99.91</v>
      </c>
      <c r="L19" s="41">
        <v>708927972</v>
      </c>
      <c r="M19" s="41">
        <v>2349098410</v>
      </c>
      <c r="N19" s="42">
        <v>99.91</v>
      </c>
    </row>
    <row r="20" spans="1:14" x14ac:dyDescent="0.25">
      <c r="A20" t="s">
        <v>58</v>
      </c>
      <c r="B20" s="17" t="s">
        <v>81</v>
      </c>
      <c r="C20" s="18" t="s">
        <v>82</v>
      </c>
      <c r="D20" s="37">
        <v>12216312000</v>
      </c>
      <c r="E20" s="41">
        <v>-836000000</v>
      </c>
      <c r="F20" s="39">
        <v>11380312000</v>
      </c>
      <c r="G20" s="40">
        <v>0</v>
      </c>
      <c r="H20" s="41">
        <v>11380312000</v>
      </c>
      <c r="I20" s="41">
        <v>1951585419</v>
      </c>
      <c r="J20" s="41">
        <v>11378501163</v>
      </c>
      <c r="K20" s="38">
        <v>99.98</v>
      </c>
      <c r="L20" s="41">
        <v>1951585419</v>
      </c>
      <c r="M20" s="41">
        <v>11378501163</v>
      </c>
      <c r="N20" s="42">
        <v>99.98</v>
      </c>
    </row>
    <row r="21" spans="1:14" x14ac:dyDescent="0.25">
      <c r="A21" t="s">
        <v>58</v>
      </c>
      <c r="B21" s="17" t="s">
        <v>83</v>
      </c>
      <c r="C21" s="18" t="s">
        <v>84</v>
      </c>
      <c r="D21" s="37">
        <v>1389827000</v>
      </c>
      <c r="E21" s="41">
        <v>-120000000</v>
      </c>
      <c r="F21" s="39">
        <v>1269827000</v>
      </c>
      <c r="G21" s="40">
        <v>0</v>
      </c>
      <c r="H21" s="41">
        <v>1269827000</v>
      </c>
      <c r="I21" s="41">
        <v>214154041</v>
      </c>
      <c r="J21" s="41">
        <v>1269134326</v>
      </c>
      <c r="K21" s="38">
        <v>99.95</v>
      </c>
      <c r="L21" s="41">
        <v>214154041</v>
      </c>
      <c r="M21" s="41">
        <v>1269134326</v>
      </c>
      <c r="N21" s="42">
        <v>99.95</v>
      </c>
    </row>
    <row r="22" spans="1:14" x14ac:dyDescent="0.25">
      <c r="A22" t="s">
        <v>58</v>
      </c>
      <c r="B22" s="17" t="s">
        <v>85</v>
      </c>
      <c r="C22" s="18" t="s">
        <v>86</v>
      </c>
      <c r="D22" s="37">
        <v>31482000</v>
      </c>
      <c r="E22" s="38">
        <v>0</v>
      </c>
      <c r="F22" s="39">
        <v>31482000</v>
      </c>
      <c r="G22" s="40">
        <v>0</v>
      </c>
      <c r="H22" s="41">
        <v>31482000</v>
      </c>
      <c r="I22" s="41">
        <v>5132760</v>
      </c>
      <c r="J22" s="41">
        <v>30977076</v>
      </c>
      <c r="K22" s="38">
        <v>98.4</v>
      </c>
      <c r="L22" s="41">
        <v>5132760</v>
      </c>
      <c r="M22" s="41">
        <v>30977076</v>
      </c>
      <c r="N22" s="42">
        <v>98.4</v>
      </c>
    </row>
    <row r="23" spans="1:14" x14ac:dyDescent="0.25">
      <c r="A23" t="s">
        <v>58</v>
      </c>
      <c r="B23" s="17" t="s">
        <v>87</v>
      </c>
      <c r="C23" s="18" t="s">
        <v>88</v>
      </c>
      <c r="D23" s="40">
        <v>0</v>
      </c>
      <c r="E23" s="41">
        <v>827941121</v>
      </c>
      <c r="F23" s="39">
        <v>827941121</v>
      </c>
      <c r="G23" s="40">
        <v>0</v>
      </c>
      <c r="H23" s="41">
        <v>827941121</v>
      </c>
      <c r="I23" s="41">
        <v>84567081</v>
      </c>
      <c r="J23" s="41">
        <v>825117268</v>
      </c>
      <c r="K23" s="38">
        <v>99.66</v>
      </c>
      <c r="L23" s="41">
        <v>84567081</v>
      </c>
      <c r="M23" s="41">
        <v>825117268</v>
      </c>
      <c r="N23" s="42">
        <v>99.66</v>
      </c>
    </row>
    <row r="24" spans="1:14" x14ac:dyDescent="0.25">
      <c r="A24" t="s">
        <v>58</v>
      </c>
      <c r="B24" s="17" t="s">
        <v>89</v>
      </c>
      <c r="C24" s="18" t="s">
        <v>90</v>
      </c>
      <c r="D24" s="37">
        <v>187512000</v>
      </c>
      <c r="E24" s="41">
        <v>-1500000</v>
      </c>
      <c r="F24" s="39">
        <v>186012000</v>
      </c>
      <c r="G24" s="40">
        <v>0</v>
      </c>
      <c r="H24" s="41">
        <v>186012000</v>
      </c>
      <c r="I24" s="41">
        <v>56378111</v>
      </c>
      <c r="J24" s="41">
        <v>185633503</v>
      </c>
      <c r="K24" s="38">
        <v>99.8</v>
      </c>
      <c r="L24" s="41">
        <v>56378111</v>
      </c>
      <c r="M24" s="41">
        <v>185633503</v>
      </c>
      <c r="N24" s="42">
        <v>99.8</v>
      </c>
    </row>
    <row r="25" spans="1:14" ht="31.5" x14ac:dyDescent="0.25">
      <c r="A25" t="s">
        <v>58</v>
      </c>
      <c r="B25" s="17" t="s">
        <v>91</v>
      </c>
      <c r="C25" s="18" t="s">
        <v>92</v>
      </c>
      <c r="D25" s="37">
        <v>656516000</v>
      </c>
      <c r="E25" s="41">
        <v>103000000</v>
      </c>
      <c r="F25" s="39">
        <v>759516000</v>
      </c>
      <c r="G25" s="40">
        <v>0</v>
      </c>
      <c r="H25" s="41">
        <v>759516000</v>
      </c>
      <c r="I25" s="41">
        <v>10034638</v>
      </c>
      <c r="J25" s="41">
        <v>758838186</v>
      </c>
      <c r="K25" s="38">
        <v>99.91</v>
      </c>
      <c r="L25" s="41">
        <v>10034638</v>
      </c>
      <c r="M25" s="41">
        <v>758838186</v>
      </c>
      <c r="N25" s="42">
        <v>99.91</v>
      </c>
    </row>
    <row r="26" spans="1:14" x14ac:dyDescent="0.25">
      <c r="A26" t="s">
        <v>58</v>
      </c>
      <c r="B26" s="17" t="s">
        <v>93</v>
      </c>
      <c r="C26" s="18" t="s">
        <v>94</v>
      </c>
      <c r="D26" s="40">
        <v>0</v>
      </c>
      <c r="E26" s="41">
        <v>1309950000</v>
      </c>
      <c r="F26" s="39">
        <v>1309950000</v>
      </c>
      <c r="G26" s="40">
        <v>0</v>
      </c>
      <c r="H26" s="41">
        <v>1309950000</v>
      </c>
      <c r="I26" s="41">
        <v>14000000</v>
      </c>
      <c r="J26" s="41">
        <v>1308701464</v>
      </c>
      <c r="K26" s="38">
        <v>99.9</v>
      </c>
      <c r="L26" s="41">
        <v>287345464</v>
      </c>
      <c r="M26" s="41">
        <v>1055803458</v>
      </c>
      <c r="N26" s="42">
        <v>80.599999999999994</v>
      </c>
    </row>
    <row r="27" spans="1:14" x14ac:dyDescent="0.25">
      <c r="A27" t="s">
        <v>58</v>
      </c>
      <c r="B27" s="17" t="s">
        <v>95</v>
      </c>
      <c r="C27" s="18" t="s">
        <v>96</v>
      </c>
      <c r="D27" s="40">
        <v>0</v>
      </c>
      <c r="E27" s="41">
        <v>956500000</v>
      </c>
      <c r="F27" s="39">
        <v>956500000</v>
      </c>
      <c r="G27" s="40">
        <v>0</v>
      </c>
      <c r="H27" s="41">
        <v>956500000</v>
      </c>
      <c r="I27" s="41">
        <v>14000000</v>
      </c>
      <c r="J27" s="41">
        <v>955551970</v>
      </c>
      <c r="K27" s="38">
        <v>99.9</v>
      </c>
      <c r="L27" s="41">
        <v>272445464</v>
      </c>
      <c r="M27" s="41">
        <v>710103964</v>
      </c>
      <c r="N27" s="42">
        <v>74.239999999999995</v>
      </c>
    </row>
    <row r="28" spans="1:14" x14ac:dyDescent="0.25">
      <c r="A28" t="s">
        <v>58</v>
      </c>
      <c r="B28" s="17" t="s">
        <v>97</v>
      </c>
      <c r="C28" s="18" t="s">
        <v>98</v>
      </c>
      <c r="D28" s="40">
        <v>0</v>
      </c>
      <c r="E28" s="41">
        <v>956500000</v>
      </c>
      <c r="F28" s="39">
        <v>956500000</v>
      </c>
      <c r="G28" s="40">
        <v>0</v>
      </c>
      <c r="H28" s="41">
        <v>956500000</v>
      </c>
      <c r="I28" s="41">
        <v>14000000</v>
      </c>
      <c r="J28" s="41">
        <v>955551970</v>
      </c>
      <c r="K28" s="38">
        <v>99.9</v>
      </c>
      <c r="L28" s="41">
        <v>272445464</v>
      </c>
      <c r="M28" s="41">
        <v>710103964</v>
      </c>
      <c r="N28" s="42">
        <v>74.239999999999995</v>
      </c>
    </row>
    <row r="29" spans="1:14" x14ac:dyDescent="0.25">
      <c r="A29" t="s">
        <v>58</v>
      </c>
      <c r="B29" s="17" t="s">
        <v>99</v>
      </c>
      <c r="C29" s="18" t="s">
        <v>100</v>
      </c>
      <c r="D29" s="40">
        <v>0</v>
      </c>
      <c r="E29" s="41">
        <v>45000000</v>
      </c>
      <c r="F29" s="39">
        <v>45000000</v>
      </c>
      <c r="G29" s="40">
        <v>0</v>
      </c>
      <c r="H29" s="41">
        <v>45000000</v>
      </c>
      <c r="I29" s="38">
        <v>0</v>
      </c>
      <c r="J29" s="41">
        <v>44700000</v>
      </c>
      <c r="K29" s="38">
        <v>99.33</v>
      </c>
      <c r="L29" s="41">
        <v>14900000</v>
      </c>
      <c r="M29" s="41">
        <v>37250000</v>
      </c>
      <c r="N29" s="42">
        <v>82.78</v>
      </c>
    </row>
    <row r="30" spans="1:14" x14ac:dyDescent="0.25">
      <c r="A30" t="s">
        <v>58</v>
      </c>
      <c r="B30" s="17" t="s">
        <v>101</v>
      </c>
      <c r="C30" s="18" t="s">
        <v>102</v>
      </c>
      <c r="D30" s="40">
        <v>0</v>
      </c>
      <c r="E30" s="41">
        <v>308450000</v>
      </c>
      <c r="F30" s="39">
        <v>308450000</v>
      </c>
      <c r="G30" s="40">
        <v>0</v>
      </c>
      <c r="H30" s="41">
        <v>308450000</v>
      </c>
      <c r="I30" s="38">
        <v>0</v>
      </c>
      <c r="J30" s="41">
        <v>308449494</v>
      </c>
      <c r="K30" s="38">
        <v>100</v>
      </c>
      <c r="L30" s="38">
        <v>0</v>
      </c>
      <c r="M30" s="41">
        <v>308449494</v>
      </c>
      <c r="N30" s="42">
        <v>100</v>
      </c>
    </row>
    <row r="31" spans="1:14" ht="31.5" x14ac:dyDescent="0.25">
      <c r="A31" t="s">
        <v>58</v>
      </c>
      <c r="B31" s="17" t="s">
        <v>103</v>
      </c>
      <c r="C31" s="18" t="s">
        <v>104</v>
      </c>
      <c r="D31" s="37">
        <v>22362911000</v>
      </c>
      <c r="E31" s="41">
        <v>1408900188</v>
      </c>
      <c r="F31" s="39">
        <v>23771811188</v>
      </c>
      <c r="G31" s="40">
        <v>0</v>
      </c>
      <c r="H31" s="41">
        <v>23771811188</v>
      </c>
      <c r="I31" s="41">
        <v>3175340390</v>
      </c>
      <c r="J31" s="41">
        <v>23518703036</v>
      </c>
      <c r="K31" s="38">
        <v>98.94</v>
      </c>
      <c r="L31" s="41">
        <v>3175340390</v>
      </c>
      <c r="M31" s="41">
        <v>23518703036</v>
      </c>
      <c r="N31" s="42">
        <v>98.94</v>
      </c>
    </row>
    <row r="32" spans="1:14" x14ac:dyDescent="0.25">
      <c r="A32" t="s">
        <v>58</v>
      </c>
      <c r="B32" s="17" t="s">
        <v>105</v>
      </c>
      <c r="C32" s="18" t="s">
        <v>106</v>
      </c>
      <c r="D32" s="37">
        <v>10805870000</v>
      </c>
      <c r="E32" s="41">
        <v>-454950000</v>
      </c>
      <c r="F32" s="39">
        <v>10350920000</v>
      </c>
      <c r="G32" s="40">
        <v>0</v>
      </c>
      <c r="H32" s="41">
        <v>10350920000</v>
      </c>
      <c r="I32" s="41">
        <v>1488565873</v>
      </c>
      <c r="J32" s="41">
        <v>10243402393</v>
      </c>
      <c r="K32" s="38">
        <v>98.96</v>
      </c>
      <c r="L32" s="41">
        <v>1488565873</v>
      </c>
      <c r="M32" s="41">
        <v>10243402393</v>
      </c>
      <c r="N32" s="42">
        <v>98.96</v>
      </c>
    </row>
    <row r="33" spans="1:14" x14ac:dyDescent="0.25">
      <c r="A33" t="s">
        <v>58</v>
      </c>
      <c r="B33" s="17" t="s">
        <v>107</v>
      </c>
      <c r="C33" s="18" t="s">
        <v>108</v>
      </c>
      <c r="D33" s="37">
        <v>1762052000</v>
      </c>
      <c r="E33" s="41">
        <v>-482000000</v>
      </c>
      <c r="F33" s="39">
        <v>1280052000</v>
      </c>
      <c r="G33" s="40">
        <v>0</v>
      </c>
      <c r="H33" s="41">
        <v>1280052000</v>
      </c>
      <c r="I33" s="41">
        <v>16021670</v>
      </c>
      <c r="J33" s="41">
        <v>1277983323</v>
      </c>
      <c r="K33" s="38">
        <v>99.84</v>
      </c>
      <c r="L33" s="41">
        <v>16021670</v>
      </c>
      <c r="M33" s="41">
        <v>1277983323</v>
      </c>
      <c r="N33" s="42">
        <v>99.84</v>
      </c>
    </row>
    <row r="34" spans="1:14" x14ac:dyDescent="0.25">
      <c r="A34" t="s">
        <v>58</v>
      </c>
      <c r="B34" s="17" t="s">
        <v>109</v>
      </c>
      <c r="C34" s="18" t="s">
        <v>110</v>
      </c>
      <c r="D34" s="37">
        <v>2352907000</v>
      </c>
      <c r="E34" s="41">
        <v>-260700000</v>
      </c>
      <c r="F34" s="39">
        <v>2092207000</v>
      </c>
      <c r="G34" s="40">
        <v>0</v>
      </c>
      <c r="H34" s="41">
        <v>2092207000</v>
      </c>
      <c r="I34" s="41">
        <v>343233900</v>
      </c>
      <c r="J34" s="41">
        <v>2017379570</v>
      </c>
      <c r="K34" s="38">
        <v>96.42</v>
      </c>
      <c r="L34" s="41">
        <v>343233900</v>
      </c>
      <c r="M34" s="41">
        <v>2017379570</v>
      </c>
      <c r="N34" s="42">
        <v>96.42</v>
      </c>
    </row>
    <row r="35" spans="1:14" x14ac:dyDescent="0.25">
      <c r="A35" t="s">
        <v>58</v>
      </c>
      <c r="B35" s="17" t="s">
        <v>111</v>
      </c>
      <c r="C35" s="18" t="s">
        <v>112</v>
      </c>
      <c r="D35" s="37">
        <v>4019210000</v>
      </c>
      <c r="E35" s="41">
        <v>531000000</v>
      </c>
      <c r="F35" s="39">
        <v>4550210000</v>
      </c>
      <c r="G35" s="40">
        <v>0</v>
      </c>
      <c r="H35" s="41">
        <v>4550210000</v>
      </c>
      <c r="I35" s="41">
        <v>753928477</v>
      </c>
      <c r="J35" s="41">
        <v>4540328861</v>
      </c>
      <c r="K35" s="38">
        <v>99.78</v>
      </c>
      <c r="L35" s="41">
        <v>753928477</v>
      </c>
      <c r="M35" s="41">
        <v>4540328861</v>
      </c>
      <c r="N35" s="42">
        <v>99.78</v>
      </c>
    </row>
    <row r="36" spans="1:14" x14ac:dyDescent="0.25">
      <c r="A36" t="s">
        <v>58</v>
      </c>
      <c r="B36" s="17" t="s">
        <v>113</v>
      </c>
      <c r="C36" s="18" t="s">
        <v>114</v>
      </c>
      <c r="D36" s="37">
        <v>271741000</v>
      </c>
      <c r="E36" s="41">
        <v>-74000000</v>
      </c>
      <c r="F36" s="39">
        <v>197741000</v>
      </c>
      <c r="G36" s="40">
        <v>0</v>
      </c>
      <c r="H36" s="41">
        <v>197741000</v>
      </c>
      <c r="I36" s="41">
        <v>41794626</v>
      </c>
      <c r="J36" s="41">
        <v>193464439</v>
      </c>
      <c r="K36" s="38">
        <v>97.84</v>
      </c>
      <c r="L36" s="41">
        <v>41794626</v>
      </c>
      <c r="M36" s="41">
        <v>193464439</v>
      </c>
      <c r="N36" s="42">
        <v>97.84</v>
      </c>
    </row>
    <row r="37" spans="1:14" x14ac:dyDescent="0.25">
      <c r="A37" t="s">
        <v>58</v>
      </c>
      <c r="B37" s="17" t="s">
        <v>115</v>
      </c>
      <c r="C37" s="18" t="s">
        <v>116</v>
      </c>
      <c r="D37" s="37">
        <v>2399960000</v>
      </c>
      <c r="E37" s="41">
        <v>-169250000</v>
      </c>
      <c r="F37" s="39">
        <v>2230710000</v>
      </c>
      <c r="G37" s="40">
        <v>0</v>
      </c>
      <c r="H37" s="41">
        <v>2230710000</v>
      </c>
      <c r="I37" s="41">
        <v>333587200</v>
      </c>
      <c r="J37" s="41">
        <v>2214246200</v>
      </c>
      <c r="K37" s="38">
        <v>99.26</v>
      </c>
      <c r="L37" s="41">
        <v>333587200</v>
      </c>
      <c r="M37" s="41">
        <v>2214246200</v>
      </c>
      <c r="N37" s="42">
        <v>99.26</v>
      </c>
    </row>
    <row r="38" spans="1:14" x14ac:dyDescent="0.25">
      <c r="A38" t="s">
        <v>58</v>
      </c>
      <c r="B38" s="17" t="s">
        <v>117</v>
      </c>
      <c r="C38" s="18" t="s">
        <v>118</v>
      </c>
      <c r="D38" s="37">
        <v>11557041000</v>
      </c>
      <c r="E38" s="41">
        <v>1863850188</v>
      </c>
      <c r="F38" s="39">
        <v>13420891188</v>
      </c>
      <c r="G38" s="40">
        <v>0</v>
      </c>
      <c r="H38" s="41">
        <v>13420891188</v>
      </c>
      <c r="I38" s="41">
        <v>1686774517</v>
      </c>
      <c r="J38" s="41">
        <v>13275300643</v>
      </c>
      <c r="K38" s="38">
        <v>98.92</v>
      </c>
      <c r="L38" s="41">
        <v>1686774517</v>
      </c>
      <c r="M38" s="41">
        <v>13275300643</v>
      </c>
      <c r="N38" s="42">
        <v>98.92</v>
      </c>
    </row>
    <row r="39" spans="1:14" x14ac:dyDescent="0.25">
      <c r="A39" t="s">
        <v>58</v>
      </c>
      <c r="B39" s="17" t="s">
        <v>119</v>
      </c>
      <c r="C39" s="18" t="s">
        <v>120</v>
      </c>
      <c r="D39" s="37">
        <v>4242705000</v>
      </c>
      <c r="E39" s="41">
        <v>2071750188</v>
      </c>
      <c r="F39" s="39">
        <v>6314455188</v>
      </c>
      <c r="G39" s="40">
        <v>0</v>
      </c>
      <c r="H39" s="41">
        <v>6314455188</v>
      </c>
      <c r="I39" s="41">
        <v>601637115</v>
      </c>
      <c r="J39" s="41">
        <v>6274695044</v>
      </c>
      <c r="K39" s="38">
        <v>99.37</v>
      </c>
      <c r="L39" s="41">
        <v>601637115</v>
      </c>
      <c r="M39" s="41">
        <v>6274695044</v>
      </c>
      <c r="N39" s="42">
        <v>99.37</v>
      </c>
    </row>
    <row r="40" spans="1:14" x14ac:dyDescent="0.25">
      <c r="A40" t="s">
        <v>58</v>
      </c>
      <c r="B40" s="17" t="s">
        <v>121</v>
      </c>
      <c r="C40" s="18" t="s">
        <v>122</v>
      </c>
      <c r="D40" s="37">
        <v>3894055000</v>
      </c>
      <c r="E40" s="41">
        <v>257000000</v>
      </c>
      <c r="F40" s="39">
        <v>4151055000</v>
      </c>
      <c r="G40" s="40">
        <v>0</v>
      </c>
      <c r="H40" s="41">
        <v>4151055000</v>
      </c>
      <c r="I40" s="41">
        <v>655080600</v>
      </c>
      <c r="J40" s="41">
        <v>4074676991</v>
      </c>
      <c r="K40" s="38">
        <v>98.16</v>
      </c>
      <c r="L40" s="41">
        <v>655080600</v>
      </c>
      <c r="M40" s="41">
        <v>4074676991</v>
      </c>
      <c r="N40" s="42">
        <v>98.16</v>
      </c>
    </row>
    <row r="41" spans="1:14" x14ac:dyDescent="0.25">
      <c r="A41" t="s">
        <v>58</v>
      </c>
      <c r="B41" s="17" t="s">
        <v>123</v>
      </c>
      <c r="C41" s="18" t="s">
        <v>124</v>
      </c>
      <c r="D41" s="37">
        <v>405722000</v>
      </c>
      <c r="E41" s="41">
        <v>-372600000</v>
      </c>
      <c r="F41" s="39">
        <v>33122000</v>
      </c>
      <c r="G41" s="40">
        <v>0</v>
      </c>
      <c r="H41" s="41">
        <v>33122000</v>
      </c>
      <c r="I41" s="41">
        <v>4519559</v>
      </c>
      <c r="J41" s="41">
        <v>27176208</v>
      </c>
      <c r="K41" s="38">
        <v>82.05</v>
      </c>
      <c r="L41" s="41">
        <v>4519559</v>
      </c>
      <c r="M41" s="41">
        <v>27176208</v>
      </c>
      <c r="N41" s="42">
        <v>82.05</v>
      </c>
    </row>
    <row r="42" spans="1:14" x14ac:dyDescent="0.25">
      <c r="A42" t="s">
        <v>58</v>
      </c>
      <c r="B42" s="17" t="s">
        <v>125</v>
      </c>
      <c r="C42" s="18" t="s">
        <v>126</v>
      </c>
      <c r="D42" s="37">
        <v>299993000</v>
      </c>
      <c r="E42" s="41">
        <v>-18900000</v>
      </c>
      <c r="F42" s="39">
        <v>281093000</v>
      </c>
      <c r="G42" s="40">
        <v>0</v>
      </c>
      <c r="H42" s="41">
        <v>281093000</v>
      </c>
      <c r="I42" s="41">
        <v>41685700</v>
      </c>
      <c r="J42" s="41">
        <v>276714100</v>
      </c>
      <c r="K42" s="38">
        <v>98.44</v>
      </c>
      <c r="L42" s="41">
        <v>41685700</v>
      </c>
      <c r="M42" s="41">
        <v>276714100</v>
      </c>
      <c r="N42" s="42">
        <v>98.44</v>
      </c>
    </row>
    <row r="43" spans="1:14" x14ac:dyDescent="0.25">
      <c r="A43" t="s">
        <v>58</v>
      </c>
      <c r="B43" s="17" t="s">
        <v>127</v>
      </c>
      <c r="C43" s="18" t="s">
        <v>128</v>
      </c>
      <c r="D43" s="37">
        <v>1799968000</v>
      </c>
      <c r="E43" s="41">
        <v>-130000000</v>
      </c>
      <c r="F43" s="39">
        <v>1669968000</v>
      </c>
      <c r="G43" s="40">
        <v>0</v>
      </c>
      <c r="H43" s="41">
        <v>1669968000</v>
      </c>
      <c r="I43" s="41">
        <v>250173400</v>
      </c>
      <c r="J43" s="41">
        <v>1660592300</v>
      </c>
      <c r="K43" s="38">
        <v>99.44</v>
      </c>
      <c r="L43" s="41">
        <v>250173400</v>
      </c>
      <c r="M43" s="41">
        <v>1660592300</v>
      </c>
      <c r="N43" s="42">
        <v>99.44</v>
      </c>
    </row>
    <row r="44" spans="1:14" x14ac:dyDescent="0.25">
      <c r="A44" t="s">
        <v>58</v>
      </c>
      <c r="B44" s="17" t="s">
        <v>129</v>
      </c>
      <c r="C44" s="18" t="s">
        <v>130</v>
      </c>
      <c r="D44" s="37">
        <v>299993000</v>
      </c>
      <c r="E44" s="41">
        <v>-18900000</v>
      </c>
      <c r="F44" s="39">
        <v>281093000</v>
      </c>
      <c r="G44" s="40">
        <v>0</v>
      </c>
      <c r="H44" s="41">
        <v>281093000</v>
      </c>
      <c r="I44" s="41">
        <v>41685700</v>
      </c>
      <c r="J44" s="41">
        <v>276714800</v>
      </c>
      <c r="K44" s="38">
        <v>98.44</v>
      </c>
      <c r="L44" s="41">
        <v>41685700</v>
      </c>
      <c r="M44" s="41">
        <v>276714800</v>
      </c>
      <c r="N44" s="42">
        <v>98.44</v>
      </c>
    </row>
    <row r="45" spans="1:14" x14ac:dyDescent="0.25">
      <c r="A45" t="s">
        <v>58</v>
      </c>
      <c r="B45" s="17" t="s">
        <v>131</v>
      </c>
      <c r="C45" s="18" t="s">
        <v>132</v>
      </c>
      <c r="D45" s="37">
        <v>576277000</v>
      </c>
      <c r="E45" s="41">
        <v>-17500000</v>
      </c>
      <c r="F45" s="39">
        <v>558777000</v>
      </c>
      <c r="G45" s="40">
        <v>0</v>
      </c>
      <c r="H45" s="41">
        <v>558777000</v>
      </c>
      <c r="I45" s="41">
        <v>83378700</v>
      </c>
      <c r="J45" s="41">
        <v>553403200</v>
      </c>
      <c r="K45" s="38">
        <v>99.04</v>
      </c>
      <c r="L45" s="41">
        <v>83378700</v>
      </c>
      <c r="M45" s="41">
        <v>553403200</v>
      </c>
      <c r="N45" s="42">
        <v>99.04</v>
      </c>
    </row>
    <row r="46" spans="1:14" x14ac:dyDescent="0.25">
      <c r="A46" t="s">
        <v>58</v>
      </c>
      <c r="B46" s="17" t="s">
        <v>133</v>
      </c>
      <c r="C46" s="18" t="s">
        <v>134</v>
      </c>
      <c r="D46" s="37">
        <v>38328000</v>
      </c>
      <c r="E46" s="41">
        <v>93000000</v>
      </c>
      <c r="F46" s="39">
        <v>131328000</v>
      </c>
      <c r="G46" s="40">
        <v>0</v>
      </c>
      <c r="H46" s="41">
        <v>131328000</v>
      </c>
      <c r="I46" s="41">
        <v>8613743</v>
      </c>
      <c r="J46" s="41">
        <v>131328000</v>
      </c>
      <c r="K46" s="38">
        <v>100</v>
      </c>
      <c r="L46" s="41">
        <v>8613743</v>
      </c>
      <c r="M46" s="41">
        <v>131328000</v>
      </c>
      <c r="N46" s="42">
        <v>100</v>
      </c>
    </row>
    <row r="47" spans="1:14" x14ac:dyDescent="0.25">
      <c r="A47" t="s">
        <v>58</v>
      </c>
      <c r="B47" s="17" t="s">
        <v>23</v>
      </c>
      <c r="C47" s="18" t="s">
        <v>24</v>
      </c>
      <c r="D47" s="37">
        <v>6398740000</v>
      </c>
      <c r="E47" s="41">
        <v>-1616171188</v>
      </c>
      <c r="F47" s="39">
        <v>4782568812</v>
      </c>
      <c r="G47" s="40">
        <v>0</v>
      </c>
      <c r="H47" s="41">
        <v>4782568812</v>
      </c>
      <c r="I47" s="41">
        <v>412134344</v>
      </c>
      <c r="J47" s="41">
        <v>4604056940</v>
      </c>
      <c r="K47" s="38">
        <v>96.27</v>
      </c>
      <c r="L47" s="41">
        <v>1073433150</v>
      </c>
      <c r="M47" s="41">
        <v>2875903003</v>
      </c>
      <c r="N47" s="42">
        <v>60.13</v>
      </c>
    </row>
    <row r="48" spans="1:14" x14ac:dyDescent="0.25">
      <c r="A48" t="s">
        <v>58</v>
      </c>
      <c r="B48" s="17" t="s">
        <v>25</v>
      </c>
      <c r="C48" s="18" t="s">
        <v>26</v>
      </c>
      <c r="D48" s="37">
        <v>1269000000</v>
      </c>
      <c r="E48" s="41">
        <v>-249410188</v>
      </c>
      <c r="F48" s="39">
        <v>1019589812</v>
      </c>
      <c r="G48" s="40">
        <v>0</v>
      </c>
      <c r="H48" s="41">
        <v>1019589812</v>
      </c>
      <c r="I48" s="41">
        <v>10440567</v>
      </c>
      <c r="J48" s="41">
        <v>968539534</v>
      </c>
      <c r="K48" s="38">
        <v>94.99</v>
      </c>
      <c r="L48" s="41">
        <v>314066421</v>
      </c>
      <c r="M48" s="41">
        <v>522948059</v>
      </c>
      <c r="N48" s="42">
        <v>51.29</v>
      </c>
    </row>
    <row r="49" spans="1:14" x14ac:dyDescent="0.25">
      <c r="A49" t="s">
        <v>58</v>
      </c>
      <c r="B49" s="17" t="s">
        <v>135</v>
      </c>
      <c r="C49" s="18" t="s">
        <v>136</v>
      </c>
      <c r="D49" s="37">
        <v>144000000</v>
      </c>
      <c r="E49" s="41">
        <v>-53120000</v>
      </c>
      <c r="F49" s="39">
        <v>90880000</v>
      </c>
      <c r="G49" s="40">
        <v>0</v>
      </c>
      <c r="H49" s="41">
        <v>90880000</v>
      </c>
      <c r="I49" s="41">
        <v>360767</v>
      </c>
      <c r="J49" s="41">
        <v>90878641</v>
      </c>
      <c r="K49" s="38">
        <v>100</v>
      </c>
      <c r="L49" s="41">
        <v>28543342</v>
      </c>
      <c r="M49" s="41">
        <v>84612741</v>
      </c>
      <c r="N49" s="42">
        <v>93.1</v>
      </c>
    </row>
    <row r="50" spans="1:14" x14ac:dyDescent="0.25">
      <c r="A50" t="s">
        <v>58</v>
      </c>
      <c r="B50" s="17" t="s">
        <v>27</v>
      </c>
      <c r="C50" s="18" t="s">
        <v>28</v>
      </c>
      <c r="D50" s="37">
        <v>469000000</v>
      </c>
      <c r="E50" s="41">
        <v>-208350188</v>
      </c>
      <c r="F50" s="39">
        <v>260649812</v>
      </c>
      <c r="G50" s="40">
        <v>0</v>
      </c>
      <c r="H50" s="41">
        <v>260649812</v>
      </c>
      <c r="I50" s="41">
        <v>-2890090</v>
      </c>
      <c r="J50" s="41">
        <v>240010754</v>
      </c>
      <c r="K50" s="38">
        <v>92.08</v>
      </c>
      <c r="L50" s="41">
        <v>127082976</v>
      </c>
      <c r="M50" s="41">
        <v>134955236</v>
      </c>
      <c r="N50" s="42">
        <v>51.78</v>
      </c>
    </row>
    <row r="51" spans="1:14" x14ac:dyDescent="0.25">
      <c r="A51" t="s">
        <v>58</v>
      </c>
      <c r="B51" s="17" t="s">
        <v>29</v>
      </c>
      <c r="C51" s="18" t="s">
        <v>30</v>
      </c>
      <c r="D51" s="37">
        <v>246000000</v>
      </c>
      <c r="E51" s="41">
        <v>-91940000</v>
      </c>
      <c r="F51" s="39">
        <v>154060000</v>
      </c>
      <c r="G51" s="40">
        <v>0</v>
      </c>
      <c r="H51" s="41">
        <v>154060000</v>
      </c>
      <c r="I51" s="38">
        <v>0</v>
      </c>
      <c r="J51" s="41">
        <v>154052214</v>
      </c>
      <c r="K51" s="38">
        <v>99.99</v>
      </c>
      <c r="L51" s="41">
        <v>27294212</v>
      </c>
      <c r="M51" s="41">
        <v>55984656</v>
      </c>
      <c r="N51" s="42">
        <v>36.340000000000003</v>
      </c>
    </row>
    <row r="52" spans="1:14" x14ac:dyDescent="0.25">
      <c r="A52" t="s">
        <v>58</v>
      </c>
      <c r="B52" s="17" t="s">
        <v>31</v>
      </c>
      <c r="C52" s="18" t="s">
        <v>32</v>
      </c>
      <c r="D52" s="37">
        <v>387000000</v>
      </c>
      <c r="E52" s="41">
        <v>104000000</v>
      </c>
      <c r="F52" s="39">
        <v>491000000</v>
      </c>
      <c r="G52" s="40">
        <v>0</v>
      </c>
      <c r="H52" s="41">
        <v>491000000</v>
      </c>
      <c r="I52" s="41">
        <v>-6634110</v>
      </c>
      <c r="J52" s="41">
        <v>462806724</v>
      </c>
      <c r="K52" s="38">
        <v>94.26</v>
      </c>
      <c r="L52" s="41">
        <v>111541891</v>
      </c>
      <c r="M52" s="41">
        <v>226604225</v>
      </c>
      <c r="N52" s="42">
        <v>46.15</v>
      </c>
    </row>
    <row r="53" spans="1:14" x14ac:dyDescent="0.25">
      <c r="A53" t="s">
        <v>58</v>
      </c>
      <c r="B53" s="17" t="s">
        <v>33</v>
      </c>
      <c r="C53" s="18" t="s">
        <v>34</v>
      </c>
      <c r="D53" s="37">
        <v>23000000</v>
      </c>
      <c r="E53" s="38">
        <v>0</v>
      </c>
      <c r="F53" s="39">
        <v>23000000</v>
      </c>
      <c r="G53" s="40">
        <v>0</v>
      </c>
      <c r="H53" s="41">
        <v>23000000</v>
      </c>
      <c r="I53" s="41">
        <v>19604000</v>
      </c>
      <c r="J53" s="41">
        <v>20791201</v>
      </c>
      <c r="K53" s="38">
        <v>90.4</v>
      </c>
      <c r="L53" s="41">
        <v>19604000</v>
      </c>
      <c r="M53" s="41">
        <v>20791201</v>
      </c>
      <c r="N53" s="42">
        <v>90.4</v>
      </c>
    </row>
    <row r="54" spans="1:14" x14ac:dyDescent="0.25">
      <c r="A54" t="s">
        <v>58</v>
      </c>
      <c r="B54" s="17" t="s">
        <v>35</v>
      </c>
      <c r="C54" s="18" t="s">
        <v>36</v>
      </c>
      <c r="D54" s="37">
        <v>5114740000</v>
      </c>
      <c r="E54" s="41">
        <v>-1361761000</v>
      </c>
      <c r="F54" s="39">
        <v>3752979000</v>
      </c>
      <c r="G54" s="40">
        <v>0</v>
      </c>
      <c r="H54" s="41">
        <v>3752979000</v>
      </c>
      <c r="I54" s="41">
        <v>402690505</v>
      </c>
      <c r="J54" s="41">
        <v>3629174473</v>
      </c>
      <c r="K54" s="38">
        <v>96.7</v>
      </c>
      <c r="L54" s="41">
        <v>760363457</v>
      </c>
      <c r="M54" s="41">
        <v>2348612011</v>
      </c>
      <c r="N54" s="42">
        <v>62.58</v>
      </c>
    </row>
    <row r="55" spans="1:14" x14ac:dyDescent="0.25">
      <c r="A55" t="s">
        <v>58</v>
      </c>
      <c r="B55" s="17" t="s">
        <v>137</v>
      </c>
      <c r="C55" s="18" t="s">
        <v>138</v>
      </c>
      <c r="D55" s="37">
        <v>120000000</v>
      </c>
      <c r="E55" s="41">
        <v>185000000</v>
      </c>
      <c r="F55" s="39">
        <v>305000000</v>
      </c>
      <c r="G55" s="40">
        <v>0</v>
      </c>
      <c r="H55" s="41">
        <v>305000000</v>
      </c>
      <c r="I55" s="38">
        <v>0</v>
      </c>
      <c r="J55" s="41">
        <v>304683103</v>
      </c>
      <c r="K55" s="38">
        <v>99.9</v>
      </c>
      <c r="L55" s="41">
        <v>55771390</v>
      </c>
      <c r="M55" s="41">
        <v>80711390</v>
      </c>
      <c r="N55" s="42">
        <v>26.46</v>
      </c>
    </row>
    <row r="56" spans="1:14" x14ac:dyDescent="0.25">
      <c r="A56" t="s">
        <v>58</v>
      </c>
      <c r="B56" s="17" t="s">
        <v>37</v>
      </c>
      <c r="C56" s="18" t="s">
        <v>38</v>
      </c>
      <c r="D56" s="37">
        <v>30000000</v>
      </c>
      <c r="E56" s="41">
        <v>145000000</v>
      </c>
      <c r="F56" s="39">
        <v>175000000</v>
      </c>
      <c r="G56" s="40">
        <v>0</v>
      </c>
      <c r="H56" s="41">
        <v>175000000</v>
      </c>
      <c r="I56" s="41">
        <v>20662070</v>
      </c>
      <c r="J56" s="41">
        <v>172645975</v>
      </c>
      <c r="K56" s="38">
        <v>98.65</v>
      </c>
      <c r="L56" s="41">
        <v>56496758</v>
      </c>
      <c r="M56" s="41">
        <v>158008765</v>
      </c>
      <c r="N56" s="42">
        <v>90.29</v>
      </c>
    </row>
    <row r="57" spans="1:14" x14ac:dyDescent="0.25">
      <c r="A57" t="s">
        <v>58</v>
      </c>
      <c r="B57" s="17" t="s">
        <v>39</v>
      </c>
      <c r="C57" s="18" t="s">
        <v>40</v>
      </c>
      <c r="D57" s="37">
        <v>410000000</v>
      </c>
      <c r="E57" s="41">
        <v>-181000000</v>
      </c>
      <c r="F57" s="39">
        <v>229000000</v>
      </c>
      <c r="G57" s="40">
        <v>0</v>
      </c>
      <c r="H57" s="41">
        <v>229000000</v>
      </c>
      <c r="I57" s="41">
        <v>-2691717</v>
      </c>
      <c r="J57" s="41">
        <v>210783947</v>
      </c>
      <c r="K57" s="38">
        <v>92.05</v>
      </c>
      <c r="L57" s="41">
        <v>12523587</v>
      </c>
      <c r="M57" s="41">
        <v>79579001</v>
      </c>
      <c r="N57" s="42">
        <v>34.75</v>
      </c>
    </row>
    <row r="58" spans="1:14" x14ac:dyDescent="0.25">
      <c r="A58" t="s">
        <v>58</v>
      </c>
      <c r="B58" s="17" t="s">
        <v>41</v>
      </c>
      <c r="C58" s="18" t="s">
        <v>42</v>
      </c>
      <c r="D58" s="37">
        <v>134000000</v>
      </c>
      <c r="E58" s="41">
        <v>-7000000</v>
      </c>
      <c r="F58" s="39">
        <v>127000000</v>
      </c>
      <c r="G58" s="40">
        <v>0</v>
      </c>
      <c r="H58" s="41">
        <v>127000000</v>
      </c>
      <c r="I58" s="41">
        <v>4044540</v>
      </c>
      <c r="J58" s="41">
        <v>118834013</v>
      </c>
      <c r="K58" s="38">
        <v>93.57</v>
      </c>
      <c r="L58" s="41">
        <v>4638567</v>
      </c>
      <c r="M58" s="41">
        <v>53667212</v>
      </c>
      <c r="N58" s="42">
        <v>42.26</v>
      </c>
    </row>
    <row r="59" spans="1:14" x14ac:dyDescent="0.25">
      <c r="A59" t="s">
        <v>58</v>
      </c>
      <c r="B59" s="17" t="s">
        <v>43</v>
      </c>
      <c r="C59" s="18" t="s">
        <v>44</v>
      </c>
      <c r="D59" s="37">
        <v>2577000000</v>
      </c>
      <c r="E59" s="41">
        <v>-1496201000</v>
      </c>
      <c r="F59" s="39">
        <v>1080799000</v>
      </c>
      <c r="G59" s="40">
        <v>0</v>
      </c>
      <c r="H59" s="41">
        <v>1080799000</v>
      </c>
      <c r="I59" s="41">
        <v>37590301</v>
      </c>
      <c r="J59" s="41">
        <v>1044561581</v>
      </c>
      <c r="K59" s="38">
        <v>96.65</v>
      </c>
      <c r="L59" s="41">
        <v>161330962</v>
      </c>
      <c r="M59" s="41">
        <v>691403987</v>
      </c>
      <c r="N59" s="42">
        <v>63.97</v>
      </c>
    </row>
    <row r="60" spans="1:14" x14ac:dyDescent="0.25">
      <c r="A60" t="s">
        <v>58</v>
      </c>
      <c r="B60" s="17" t="s">
        <v>45</v>
      </c>
      <c r="C60" s="18" t="s">
        <v>46</v>
      </c>
      <c r="D60" s="37">
        <v>2577000000</v>
      </c>
      <c r="E60" s="41">
        <v>-1496201000</v>
      </c>
      <c r="F60" s="39">
        <v>1080799000</v>
      </c>
      <c r="G60" s="40">
        <v>0</v>
      </c>
      <c r="H60" s="41">
        <v>1080799000</v>
      </c>
      <c r="I60" s="41">
        <v>37590301</v>
      </c>
      <c r="J60" s="41">
        <v>1044561581</v>
      </c>
      <c r="K60" s="38">
        <v>96.65</v>
      </c>
      <c r="L60" s="41">
        <v>161330962</v>
      </c>
      <c r="M60" s="41">
        <v>691403987</v>
      </c>
      <c r="N60" s="42">
        <v>63.97</v>
      </c>
    </row>
    <row r="61" spans="1:14" x14ac:dyDescent="0.25">
      <c r="A61" t="s">
        <v>58</v>
      </c>
      <c r="B61" s="17" t="s">
        <v>139</v>
      </c>
      <c r="C61" s="18" t="s">
        <v>140</v>
      </c>
      <c r="D61" s="37">
        <v>324000000</v>
      </c>
      <c r="E61" s="41">
        <v>-24000000</v>
      </c>
      <c r="F61" s="39">
        <v>300000000</v>
      </c>
      <c r="G61" s="40">
        <v>0</v>
      </c>
      <c r="H61" s="41">
        <v>300000000</v>
      </c>
      <c r="I61" s="38">
        <v>0</v>
      </c>
      <c r="J61" s="41">
        <v>295031827</v>
      </c>
      <c r="K61" s="38">
        <v>98.34</v>
      </c>
      <c r="L61" s="41">
        <v>4909118</v>
      </c>
      <c r="M61" s="41">
        <v>287023867</v>
      </c>
      <c r="N61" s="42">
        <v>95.67</v>
      </c>
    </row>
    <row r="62" spans="1:14" x14ac:dyDescent="0.25">
      <c r="A62" t="s">
        <v>58</v>
      </c>
      <c r="B62" s="17" t="s">
        <v>141</v>
      </c>
      <c r="C62" s="18" t="s">
        <v>142</v>
      </c>
      <c r="D62" s="37">
        <v>324000000</v>
      </c>
      <c r="E62" s="41">
        <v>-24000000</v>
      </c>
      <c r="F62" s="39">
        <v>300000000</v>
      </c>
      <c r="G62" s="40">
        <v>0</v>
      </c>
      <c r="H62" s="41">
        <v>300000000</v>
      </c>
      <c r="I62" s="38">
        <v>0</v>
      </c>
      <c r="J62" s="41">
        <v>295031827</v>
      </c>
      <c r="K62" s="38">
        <v>98.34</v>
      </c>
      <c r="L62" s="41">
        <v>4909118</v>
      </c>
      <c r="M62" s="41">
        <v>287023867</v>
      </c>
      <c r="N62" s="42">
        <v>95.67</v>
      </c>
    </row>
    <row r="63" spans="1:14" x14ac:dyDescent="0.25">
      <c r="A63" t="s">
        <v>58</v>
      </c>
      <c r="B63" s="17" t="s">
        <v>143</v>
      </c>
      <c r="C63" s="18" t="s">
        <v>144</v>
      </c>
      <c r="D63" s="37">
        <v>516740000</v>
      </c>
      <c r="E63" s="41">
        <v>-97000000</v>
      </c>
      <c r="F63" s="39">
        <v>419740000</v>
      </c>
      <c r="G63" s="40">
        <v>0</v>
      </c>
      <c r="H63" s="41">
        <v>419740000</v>
      </c>
      <c r="I63" s="41">
        <v>33308978</v>
      </c>
      <c r="J63" s="41">
        <v>408257906</v>
      </c>
      <c r="K63" s="38">
        <v>97.26</v>
      </c>
      <c r="L63" s="41">
        <v>95277114</v>
      </c>
      <c r="M63" s="41">
        <v>394002471</v>
      </c>
      <c r="N63" s="42">
        <v>93.87</v>
      </c>
    </row>
    <row r="64" spans="1:14" x14ac:dyDescent="0.25">
      <c r="A64" t="s">
        <v>58</v>
      </c>
      <c r="B64" s="17" t="s">
        <v>145</v>
      </c>
      <c r="C64" s="18" t="s">
        <v>146</v>
      </c>
      <c r="D64" s="37">
        <v>260040000</v>
      </c>
      <c r="E64" s="41">
        <v>-43000000</v>
      </c>
      <c r="F64" s="39">
        <v>217040000</v>
      </c>
      <c r="G64" s="40">
        <v>0</v>
      </c>
      <c r="H64" s="41">
        <v>217040000</v>
      </c>
      <c r="I64" s="41">
        <v>18515764</v>
      </c>
      <c r="J64" s="41">
        <v>215011716</v>
      </c>
      <c r="K64" s="38">
        <v>99.07</v>
      </c>
      <c r="L64" s="41">
        <v>22693860</v>
      </c>
      <c r="M64" s="41">
        <v>215011716</v>
      </c>
      <c r="N64" s="42">
        <v>99.07</v>
      </c>
    </row>
    <row r="65" spans="1:14" x14ac:dyDescent="0.25">
      <c r="A65" t="s">
        <v>58</v>
      </c>
      <c r="B65" s="17" t="s">
        <v>147</v>
      </c>
      <c r="C65" s="18" t="s">
        <v>148</v>
      </c>
      <c r="D65" s="37">
        <v>49200000</v>
      </c>
      <c r="E65" s="41">
        <v>-37000000</v>
      </c>
      <c r="F65" s="39">
        <v>12200000</v>
      </c>
      <c r="G65" s="40">
        <v>0</v>
      </c>
      <c r="H65" s="41">
        <v>12200000</v>
      </c>
      <c r="I65" s="41">
        <v>538070</v>
      </c>
      <c r="J65" s="41">
        <v>7284290</v>
      </c>
      <c r="K65" s="38">
        <v>59.71</v>
      </c>
      <c r="L65" s="41">
        <v>538070</v>
      </c>
      <c r="M65" s="41">
        <v>7284290</v>
      </c>
      <c r="N65" s="42">
        <v>59.71</v>
      </c>
    </row>
    <row r="66" spans="1:14" x14ac:dyDescent="0.25">
      <c r="A66" t="s">
        <v>58</v>
      </c>
      <c r="B66" s="17" t="s">
        <v>149</v>
      </c>
      <c r="C66" s="18" t="s">
        <v>150</v>
      </c>
      <c r="D66" s="37">
        <v>2500000</v>
      </c>
      <c r="E66" s="38">
        <v>0</v>
      </c>
      <c r="F66" s="39">
        <v>2500000</v>
      </c>
      <c r="G66" s="40">
        <v>0</v>
      </c>
      <c r="H66" s="41">
        <v>2500000</v>
      </c>
      <c r="I66" s="41">
        <v>279480</v>
      </c>
      <c r="J66" s="41">
        <v>1662630</v>
      </c>
      <c r="K66" s="38">
        <v>66.510000000000005</v>
      </c>
      <c r="L66" s="41">
        <v>279480</v>
      </c>
      <c r="M66" s="41">
        <v>1662630</v>
      </c>
      <c r="N66" s="42">
        <v>66.510000000000005</v>
      </c>
    </row>
    <row r="67" spans="1:14" x14ac:dyDescent="0.25">
      <c r="A67" t="s">
        <v>58</v>
      </c>
      <c r="B67" s="17" t="s">
        <v>151</v>
      </c>
      <c r="C67" s="18" t="s">
        <v>152</v>
      </c>
      <c r="D67" s="37">
        <v>204000000</v>
      </c>
      <c r="E67" s="41">
        <v>-17000000</v>
      </c>
      <c r="F67" s="39">
        <v>187000000</v>
      </c>
      <c r="G67" s="40">
        <v>0</v>
      </c>
      <c r="H67" s="41">
        <v>187000000</v>
      </c>
      <c r="I67" s="41">
        <v>13968994</v>
      </c>
      <c r="J67" s="41">
        <v>184225300</v>
      </c>
      <c r="K67" s="38">
        <v>98.52</v>
      </c>
      <c r="L67" s="41">
        <v>71759034</v>
      </c>
      <c r="M67" s="41">
        <v>169969865</v>
      </c>
      <c r="N67" s="42">
        <v>90.89</v>
      </c>
    </row>
    <row r="68" spans="1:14" x14ac:dyDescent="0.25">
      <c r="A68" t="s">
        <v>58</v>
      </c>
      <c r="B68" s="17" t="s">
        <v>153</v>
      </c>
      <c r="C68" s="18" t="s">
        <v>154</v>
      </c>
      <c r="D68" s="37">
        <v>1000000</v>
      </c>
      <c r="E68" s="38">
        <v>0</v>
      </c>
      <c r="F68" s="39">
        <v>1000000</v>
      </c>
      <c r="G68" s="40">
        <v>0</v>
      </c>
      <c r="H68" s="41">
        <v>1000000</v>
      </c>
      <c r="I68" s="41">
        <v>6670</v>
      </c>
      <c r="J68" s="41">
        <v>73970</v>
      </c>
      <c r="K68" s="38">
        <v>7.4</v>
      </c>
      <c r="L68" s="41">
        <v>6670</v>
      </c>
      <c r="M68" s="41">
        <v>73970</v>
      </c>
      <c r="N68" s="42">
        <v>7.4</v>
      </c>
    </row>
    <row r="69" spans="1:14" x14ac:dyDescent="0.25">
      <c r="A69" t="s">
        <v>58</v>
      </c>
      <c r="B69" s="17" t="s">
        <v>47</v>
      </c>
      <c r="C69" s="18" t="s">
        <v>48</v>
      </c>
      <c r="D69" s="37">
        <v>205000000</v>
      </c>
      <c r="E69" s="41">
        <v>175500000</v>
      </c>
      <c r="F69" s="39">
        <v>380500000</v>
      </c>
      <c r="G69" s="40">
        <v>0</v>
      </c>
      <c r="H69" s="41">
        <v>380500000</v>
      </c>
      <c r="I69" s="41">
        <v>309657250</v>
      </c>
      <c r="J69" s="41">
        <v>347355260</v>
      </c>
      <c r="K69" s="38">
        <v>91.29</v>
      </c>
      <c r="L69" s="41">
        <v>8210770</v>
      </c>
      <c r="M69" s="41">
        <v>43355260</v>
      </c>
      <c r="N69" s="42">
        <v>11.39</v>
      </c>
    </row>
    <row r="70" spans="1:14" x14ac:dyDescent="0.25">
      <c r="A70" t="s">
        <v>58</v>
      </c>
      <c r="B70" s="17" t="s">
        <v>49</v>
      </c>
      <c r="C70" s="18" t="s">
        <v>50</v>
      </c>
      <c r="D70" s="37">
        <v>155000000</v>
      </c>
      <c r="E70" s="41">
        <v>173000000</v>
      </c>
      <c r="F70" s="39">
        <v>328000000</v>
      </c>
      <c r="G70" s="40">
        <v>0</v>
      </c>
      <c r="H70" s="41">
        <v>328000000</v>
      </c>
      <c r="I70" s="41">
        <v>305600000</v>
      </c>
      <c r="J70" s="41">
        <v>325008490</v>
      </c>
      <c r="K70" s="38">
        <v>99.09</v>
      </c>
      <c r="L70" s="41">
        <v>1600000</v>
      </c>
      <c r="M70" s="41">
        <v>21008490</v>
      </c>
      <c r="N70" s="42">
        <v>6.41</v>
      </c>
    </row>
    <row r="71" spans="1:14" x14ac:dyDescent="0.25">
      <c r="A71" t="s">
        <v>58</v>
      </c>
      <c r="B71" s="17" t="s">
        <v>155</v>
      </c>
      <c r="C71" s="18" t="s">
        <v>156</v>
      </c>
      <c r="D71" s="37">
        <v>50000000</v>
      </c>
      <c r="E71" s="41">
        <v>2500000</v>
      </c>
      <c r="F71" s="39">
        <v>52500000</v>
      </c>
      <c r="G71" s="40">
        <v>0</v>
      </c>
      <c r="H71" s="41">
        <v>52500000</v>
      </c>
      <c r="I71" s="41">
        <v>4057250</v>
      </c>
      <c r="J71" s="41">
        <v>22346770</v>
      </c>
      <c r="K71" s="38">
        <v>42.57</v>
      </c>
      <c r="L71" s="41">
        <v>6610770</v>
      </c>
      <c r="M71" s="41">
        <v>22346770</v>
      </c>
      <c r="N71" s="42">
        <v>42.57</v>
      </c>
    </row>
    <row r="72" spans="1:14" x14ac:dyDescent="0.25">
      <c r="A72" t="s">
        <v>58</v>
      </c>
      <c r="B72" s="17" t="s">
        <v>157</v>
      </c>
      <c r="C72" s="18" t="s">
        <v>158</v>
      </c>
      <c r="D72" s="37">
        <v>390000000</v>
      </c>
      <c r="E72" s="41">
        <v>53440000</v>
      </c>
      <c r="F72" s="39">
        <v>443440000</v>
      </c>
      <c r="G72" s="40">
        <v>0</v>
      </c>
      <c r="H72" s="41">
        <v>443440000</v>
      </c>
      <c r="I72" s="38">
        <v>0</v>
      </c>
      <c r="J72" s="41">
        <v>436106781</v>
      </c>
      <c r="K72" s="38">
        <v>98.35</v>
      </c>
      <c r="L72" s="41">
        <v>188547886</v>
      </c>
      <c r="M72" s="41">
        <v>291341834</v>
      </c>
      <c r="N72" s="42">
        <v>65.7</v>
      </c>
    </row>
    <row r="73" spans="1:14" x14ac:dyDescent="0.25">
      <c r="A73" t="s">
        <v>58</v>
      </c>
      <c r="B73" s="17" t="s">
        <v>159</v>
      </c>
      <c r="C73" s="18" t="s">
        <v>160</v>
      </c>
      <c r="D73" s="37">
        <v>45000000</v>
      </c>
      <c r="E73" s="41">
        <v>-1000000</v>
      </c>
      <c r="F73" s="39">
        <v>44000000</v>
      </c>
      <c r="G73" s="40">
        <v>0</v>
      </c>
      <c r="H73" s="41">
        <v>44000000</v>
      </c>
      <c r="I73" s="38">
        <v>0</v>
      </c>
      <c r="J73" s="41">
        <v>43949000</v>
      </c>
      <c r="K73" s="38">
        <v>99.88</v>
      </c>
      <c r="L73" s="41">
        <v>28236764</v>
      </c>
      <c r="M73" s="41">
        <v>28236764</v>
      </c>
      <c r="N73" s="42">
        <v>64.17</v>
      </c>
    </row>
    <row r="74" spans="1:14" x14ac:dyDescent="0.25">
      <c r="A74" t="s">
        <v>58</v>
      </c>
      <c r="B74" s="17" t="s">
        <v>161</v>
      </c>
      <c r="C74" s="18" t="s">
        <v>162</v>
      </c>
      <c r="D74" s="37">
        <v>107000000</v>
      </c>
      <c r="E74" s="41">
        <v>9000000</v>
      </c>
      <c r="F74" s="39">
        <v>116000000</v>
      </c>
      <c r="G74" s="40">
        <v>0</v>
      </c>
      <c r="H74" s="41">
        <v>116000000</v>
      </c>
      <c r="I74" s="38">
        <v>0</v>
      </c>
      <c r="J74" s="41">
        <v>115775075</v>
      </c>
      <c r="K74" s="38">
        <v>99.81</v>
      </c>
      <c r="L74" s="41">
        <v>18318146</v>
      </c>
      <c r="M74" s="41">
        <v>110091455</v>
      </c>
      <c r="N74" s="42">
        <v>94.91</v>
      </c>
    </row>
    <row r="75" spans="1:14" x14ac:dyDescent="0.25">
      <c r="A75" t="s">
        <v>58</v>
      </c>
      <c r="B75" s="17" t="s">
        <v>163</v>
      </c>
      <c r="C75" s="18" t="s">
        <v>164</v>
      </c>
      <c r="D75" s="37">
        <v>15000000</v>
      </c>
      <c r="E75" s="41">
        <v>-9000000</v>
      </c>
      <c r="F75" s="39">
        <v>6000000</v>
      </c>
      <c r="G75" s="40">
        <v>0</v>
      </c>
      <c r="H75" s="41">
        <v>6000000</v>
      </c>
      <c r="I75" s="41">
        <v>119083</v>
      </c>
      <c r="J75" s="41">
        <v>5206693</v>
      </c>
      <c r="K75" s="38">
        <v>86.78</v>
      </c>
      <c r="L75" s="41">
        <v>119083</v>
      </c>
      <c r="M75" s="41">
        <v>5206693</v>
      </c>
      <c r="N75" s="42">
        <v>86.78</v>
      </c>
    </row>
    <row r="76" spans="1:14" x14ac:dyDescent="0.25">
      <c r="A76" t="s">
        <v>58</v>
      </c>
      <c r="B76" s="17" t="s">
        <v>165</v>
      </c>
      <c r="C76" s="18" t="s">
        <v>166</v>
      </c>
      <c r="D76" s="37">
        <v>15000000</v>
      </c>
      <c r="E76" s="41">
        <v>-9000000</v>
      </c>
      <c r="F76" s="39">
        <v>6000000</v>
      </c>
      <c r="G76" s="40">
        <v>0</v>
      </c>
      <c r="H76" s="41">
        <v>6000000</v>
      </c>
      <c r="I76" s="41">
        <v>119083</v>
      </c>
      <c r="J76" s="41">
        <v>5206693</v>
      </c>
      <c r="K76" s="38">
        <v>86.78</v>
      </c>
      <c r="L76" s="41">
        <v>119083</v>
      </c>
      <c r="M76" s="41">
        <v>5206693</v>
      </c>
      <c r="N76" s="42">
        <v>86.78</v>
      </c>
    </row>
    <row r="77" spans="1:14" x14ac:dyDescent="0.25">
      <c r="A77" t="s">
        <v>58</v>
      </c>
      <c r="B77" s="17" t="s">
        <v>51</v>
      </c>
      <c r="C77" s="18" t="s">
        <v>52</v>
      </c>
      <c r="D77" s="37">
        <v>202000000</v>
      </c>
      <c r="E77" s="41">
        <v>-105000000</v>
      </c>
      <c r="F77" s="39">
        <v>97000000</v>
      </c>
      <c r="G77" s="40">
        <v>0</v>
      </c>
      <c r="H77" s="41">
        <v>97000000</v>
      </c>
      <c r="I77" s="38">
        <v>0</v>
      </c>
      <c r="J77" s="41">
        <v>96758312</v>
      </c>
      <c r="K77" s="38">
        <v>99.75</v>
      </c>
      <c r="L77" s="41">
        <v>96758312</v>
      </c>
      <c r="M77" s="41">
        <v>96758312</v>
      </c>
      <c r="N77" s="42">
        <v>99.75</v>
      </c>
    </row>
    <row r="78" spans="1:14" x14ac:dyDescent="0.25">
      <c r="A78" t="s">
        <v>58</v>
      </c>
      <c r="B78" s="17" t="s">
        <v>167</v>
      </c>
      <c r="C78" s="18" t="s">
        <v>168</v>
      </c>
      <c r="D78" s="37">
        <v>39000000</v>
      </c>
      <c r="E78" s="41">
        <v>-9500000</v>
      </c>
      <c r="F78" s="39">
        <v>29500000</v>
      </c>
      <c r="G78" s="40">
        <v>0</v>
      </c>
      <c r="H78" s="41">
        <v>29500000</v>
      </c>
      <c r="I78" s="38">
        <v>0</v>
      </c>
      <c r="J78" s="41">
        <v>29225000</v>
      </c>
      <c r="K78" s="38">
        <v>99.07</v>
      </c>
      <c r="L78" s="41">
        <v>29225000</v>
      </c>
      <c r="M78" s="41">
        <v>29225000</v>
      </c>
      <c r="N78" s="42">
        <v>99.07</v>
      </c>
    </row>
    <row r="79" spans="1:14" x14ac:dyDescent="0.25">
      <c r="A79" t="s">
        <v>58</v>
      </c>
      <c r="B79" s="17" t="s">
        <v>53</v>
      </c>
      <c r="C79" s="18" t="s">
        <v>54</v>
      </c>
      <c r="D79" s="37">
        <v>15000000</v>
      </c>
      <c r="E79" s="41">
        <v>-5000000</v>
      </c>
      <c r="F79" s="39">
        <v>10000000</v>
      </c>
      <c r="G79" s="40">
        <v>0</v>
      </c>
      <c r="H79" s="41">
        <v>10000000</v>
      </c>
      <c r="I79" s="41">
        <v>-996728</v>
      </c>
      <c r="J79" s="41">
        <v>6342933</v>
      </c>
      <c r="K79" s="38">
        <v>63.43</v>
      </c>
      <c r="L79" s="41">
        <v>-996728</v>
      </c>
      <c r="M79" s="41">
        <v>4342933</v>
      </c>
      <c r="N79" s="42">
        <v>43.43</v>
      </c>
    </row>
    <row r="80" spans="1:14" ht="31.5" x14ac:dyDescent="0.25">
      <c r="A80" t="s">
        <v>58</v>
      </c>
      <c r="B80" s="17" t="s">
        <v>169</v>
      </c>
      <c r="C80" s="18" t="s">
        <v>170</v>
      </c>
      <c r="D80" s="37">
        <v>15000000</v>
      </c>
      <c r="E80" s="41">
        <v>-5000000</v>
      </c>
      <c r="F80" s="39">
        <v>10000000</v>
      </c>
      <c r="G80" s="40">
        <v>0</v>
      </c>
      <c r="H80" s="41">
        <v>10000000</v>
      </c>
      <c r="I80" s="41">
        <v>-996728</v>
      </c>
      <c r="J80" s="41">
        <v>6342933</v>
      </c>
      <c r="K80" s="38">
        <v>63.43</v>
      </c>
      <c r="L80" s="41">
        <v>-996728</v>
      </c>
      <c r="M80" s="41">
        <v>4342933</v>
      </c>
      <c r="N80" s="42">
        <v>43.43</v>
      </c>
    </row>
    <row r="81" spans="1:14" x14ac:dyDescent="0.25">
      <c r="A81" t="s">
        <v>58</v>
      </c>
      <c r="B81" s="17" t="s">
        <v>171</v>
      </c>
      <c r="C81" s="18" t="s">
        <v>172</v>
      </c>
      <c r="D81" s="37">
        <v>8163910000</v>
      </c>
      <c r="E81" s="38">
        <v>0</v>
      </c>
      <c r="F81" s="39">
        <v>8163910000</v>
      </c>
      <c r="G81" s="40">
        <v>0</v>
      </c>
      <c r="H81" s="41">
        <v>8163910000</v>
      </c>
      <c r="I81" s="41">
        <v>1600282822</v>
      </c>
      <c r="J81" s="41">
        <v>7128498963</v>
      </c>
      <c r="K81" s="38">
        <v>87.32</v>
      </c>
      <c r="L81" s="41">
        <v>1971302854</v>
      </c>
      <c r="M81" s="41">
        <v>2747098016</v>
      </c>
      <c r="N81" s="42">
        <v>33.65</v>
      </c>
    </row>
    <row r="82" spans="1:14" x14ac:dyDescent="0.25">
      <c r="A82" t="s">
        <v>58</v>
      </c>
      <c r="B82" s="17" t="s">
        <v>173</v>
      </c>
      <c r="C82" s="18" t="s">
        <v>174</v>
      </c>
      <c r="D82" s="37">
        <v>8163910000</v>
      </c>
      <c r="E82" s="38">
        <v>0</v>
      </c>
      <c r="F82" s="39">
        <v>8163910000</v>
      </c>
      <c r="G82" s="40">
        <v>0</v>
      </c>
      <c r="H82" s="41">
        <v>8163910000</v>
      </c>
      <c r="I82" s="41">
        <v>1600282822</v>
      </c>
      <c r="J82" s="41">
        <v>7128498963</v>
      </c>
      <c r="K82" s="38">
        <v>87.32</v>
      </c>
      <c r="L82" s="41">
        <v>1971302854</v>
      </c>
      <c r="M82" s="41">
        <v>2747098016</v>
      </c>
      <c r="N82" s="42">
        <v>33.65</v>
      </c>
    </row>
    <row r="83" spans="1:14" x14ac:dyDescent="0.25">
      <c r="A83" t="s">
        <v>58</v>
      </c>
      <c r="B83" s="17" t="s">
        <v>175</v>
      </c>
      <c r="C83" s="18" t="s">
        <v>176</v>
      </c>
      <c r="D83" s="37">
        <v>8163910000</v>
      </c>
      <c r="E83" s="38">
        <v>0</v>
      </c>
      <c r="F83" s="39">
        <v>8163910000</v>
      </c>
      <c r="G83" s="40">
        <v>0</v>
      </c>
      <c r="H83" s="41">
        <v>8163910000</v>
      </c>
      <c r="I83" s="41">
        <v>1600282822</v>
      </c>
      <c r="J83" s="41">
        <v>7128498963</v>
      </c>
      <c r="K83" s="38">
        <v>87.32</v>
      </c>
      <c r="L83" s="41">
        <v>1971302854</v>
      </c>
      <c r="M83" s="41">
        <v>2747098016</v>
      </c>
      <c r="N83" s="42">
        <v>33.65</v>
      </c>
    </row>
    <row r="84" spans="1:14" ht="31.5" x14ac:dyDescent="0.25">
      <c r="A84" t="s">
        <v>58</v>
      </c>
      <c r="B84" s="17" t="s">
        <v>177</v>
      </c>
      <c r="C84" s="18" t="s">
        <v>178</v>
      </c>
      <c r="D84" s="37">
        <v>8163910000</v>
      </c>
      <c r="E84" s="38">
        <v>0</v>
      </c>
      <c r="F84" s="39">
        <v>8163910000</v>
      </c>
      <c r="G84" s="40">
        <v>0</v>
      </c>
      <c r="H84" s="41">
        <v>8163910000</v>
      </c>
      <c r="I84" s="41">
        <v>1600282822</v>
      </c>
      <c r="J84" s="41">
        <v>7128498963</v>
      </c>
      <c r="K84" s="38">
        <v>87.32</v>
      </c>
      <c r="L84" s="41">
        <v>1971302854</v>
      </c>
      <c r="M84" s="41">
        <v>2747098016</v>
      </c>
      <c r="N84" s="42">
        <v>33.65</v>
      </c>
    </row>
    <row r="85" spans="1:14" x14ac:dyDescent="0.25">
      <c r="A85" t="s">
        <v>58</v>
      </c>
      <c r="B85" s="17" t="s">
        <v>179</v>
      </c>
      <c r="C85" s="18" t="s">
        <v>180</v>
      </c>
      <c r="D85" s="37">
        <v>780000000</v>
      </c>
      <c r="E85" s="41">
        <v>-100000000</v>
      </c>
      <c r="F85" s="39">
        <v>680000000</v>
      </c>
      <c r="G85" s="40">
        <v>0</v>
      </c>
      <c r="H85" s="41">
        <v>680000000</v>
      </c>
      <c r="I85" s="38">
        <v>0</v>
      </c>
      <c r="J85" s="41">
        <v>680000000</v>
      </c>
      <c r="K85" s="38">
        <v>100</v>
      </c>
      <c r="L85" s="41">
        <v>240125000</v>
      </c>
      <c r="M85" s="41">
        <v>538375000</v>
      </c>
      <c r="N85" s="42">
        <v>79.17</v>
      </c>
    </row>
    <row r="86" spans="1:14" x14ac:dyDescent="0.25">
      <c r="A86" t="s">
        <v>58</v>
      </c>
      <c r="B86" s="17" t="s">
        <v>181</v>
      </c>
      <c r="C86" s="18" t="s">
        <v>182</v>
      </c>
      <c r="D86" s="37">
        <v>780000000</v>
      </c>
      <c r="E86" s="41">
        <v>-100000000</v>
      </c>
      <c r="F86" s="39">
        <v>680000000</v>
      </c>
      <c r="G86" s="40">
        <v>0</v>
      </c>
      <c r="H86" s="41">
        <v>680000000</v>
      </c>
      <c r="I86" s="38">
        <v>0</v>
      </c>
      <c r="J86" s="41">
        <v>680000000</v>
      </c>
      <c r="K86" s="38">
        <v>100</v>
      </c>
      <c r="L86" s="41">
        <v>240125000</v>
      </c>
      <c r="M86" s="41">
        <v>538375000</v>
      </c>
      <c r="N86" s="42">
        <v>79.17</v>
      </c>
    </row>
    <row r="87" spans="1:14" x14ac:dyDescent="0.25">
      <c r="A87" t="s">
        <v>58</v>
      </c>
      <c r="B87" s="17" t="s">
        <v>183</v>
      </c>
      <c r="C87" s="18" t="s">
        <v>184</v>
      </c>
      <c r="D87" s="37">
        <v>780000000</v>
      </c>
      <c r="E87" s="41">
        <v>-100000000</v>
      </c>
      <c r="F87" s="39">
        <v>680000000</v>
      </c>
      <c r="G87" s="40">
        <v>0</v>
      </c>
      <c r="H87" s="41">
        <v>680000000</v>
      </c>
      <c r="I87" s="38">
        <v>0</v>
      </c>
      <c r="J87" s="41">
        <v>680000000</v>
      </c>
      <c r="K87" s="38">
        <v>100</v>
      </c>
      <c r="L87" s="41">
        <v>240125000</v>
      </c>
      <c r="M87" s="41">
        <v>538375000</v>
      </c>
      <c r="N87" s="42">
        <v>79.17</v>
      </c>
    </row>
    <row r="88" spans="1:14" ht="31.5" x14ac:dyDescent="0.25">
      <c r="A88" t="s">
        <v>58</v>
      </c>
      <c r="B88" s="17" t="s">
        <v>185</v>
      </c>
      <c r="C88" s="18" t="s">
        <v>186</v>
      </c>
      <c r="D88" s="37">
        <v>7383910000</v>
      </c>
      <c r="E88" s="41">
        <v>100000000</v>
      </c>
      <c r="F88" s="39">
        <v>7483910000</v>
      </c>
      <c r="G88" s="40">
        <v>0</v>
      </c>
      <c r="H88" s="41">
        <v>7483910000</v>
      </c>
      <c r="I88" s="41">
        <v>1600282822</v>
      </c>
      <c r="J88" s="41">
        <v>6448498963</v>
      </c>
      <c r="K88" s="38">
        <v>86.16</v>
      </c>
      <c r="L88" s="41">
        <v>1731177854</v>
      </c>
      <c r="M88" s="41">
        <v>2208723016</v>
      </c>
      <c r="N88" s="42">
        <v>29.51</v>
      </c>
    </row>
    <row r="89" spans="1:14" ht="31.5" x14ac:dyDescent="0.25">
      <c r="A89" t="s">
        <v>58</v>
      </c>
      <c r="B89" s="17" t="s">
        <v>187</v>
      </c>
      <c r="C89" s="18" t="s">
        <v>188</v>
      </c>
      <c r="D89" s="37">
        <v>7383910000</v>
      </c>
      <c r="E89" s="41">
        <v>100000000</v>
      </c>
      <c r="F89" s="39">
        <v>7483910000</v>
      </c>
      <c r="G89" s="40">
        <v>0</v>
      </c>
      <c r="H89" s="41">
        <v>7483910000</v>
      </c>
      <c r="I89" s="41">
        <v>1600282822</v>
      </c>
      <c r="J89" s="41">
        <v>6448498963</v>
      </c>
      <c r="K89" s="38">
        <v>86.16</v>
      </c>
      <c r="L89" s="41">
        <v>1731177854</v>
      </c>
      <c r="M89" s="41">
        <v>2208723016</v>
      </c>
      <c r="N89" s="42">
        <v>29.51</v>
      </c>
    </row>
    <row r="90" spans="1:14" ht="48" thickBot="1" x14ac:dyDescent="0.3">
      <c r="A90" t="s">
        <v>58</v>
      </c>
      <c r="B90" s="23" t="s">
        <v>189</v>
      </c>
      <c r="C90" s="24" t="s">
        <v>190</v>
      </c>
      <c r="D90" s="43">
        <v>7383910000</v>
      </c>
      <c r="E90" s="44">
        <v>100000000</v>
      </c>
      <c r="F90" s="45">
        <v>7483910000</v>
      </c>
      <c r="G90" s="46">
        <v>0</v>
      </c>
      <c r="H90" s="44">
        <v>7483910000</v>
      </c>
      <c r="I90" s="44">
        <v>1600282822</v>
      </c>
      <c r="J90" s="44">
        <v>6448498963</v>
      </c>
      <c r="K90" s="47">
        <v>86.16</v>
      </c>
      <c r="L90" s="44">
        <v>1731177854</v>
      </c>
      <c r="M90" s="44">
        <v>2208723016</v>
      </c>
      <c r="N90" s="48">
        <v>29.51</v>
      </c>
    </row>
    <row r="91" spans="1:14" x14ac:dyDescent="0.25">
      <c r="C91" s="1" t="s">
        <v>191</v>
      </c>
    </row>
    <row r="92" spans="1:14" x14ac:dyDescent="0.25">
      <c r="C92" s="1" t="s">
        <v>191</v>
      </c>
    </row>
    <row r="93" spans="1:14" x14ac:dyDescent="0.25">
      <c r="C93" s="1" t="s">
        <v>191</v>
      </c>
    </row>
    <row r="94" spans="1:14" x14ac:dyDescent="0.25">
      <c r="C94" s="1" t="s">
        <v>191</v>
      </c>
    </row>
    <row r="95" spans="1:14" x14ac:dyDescent="0.25">
      <c r="C95" s="1" t="s">
        <v>191</v>
      </c>
    </row>
    <row r="96" spans="1:14" x14ac:dyDescent="0.25">
      <c r="C96" s="1" t="s">
        <v>191</v>
      </c>
    </row>
    <row r="97" spans="3:3" x14ac:dyDescent="0.25">
      <c r="C97" s="1" t="s">
        <v>191</v>
      </c>
    </row>
    <row r="98" spans="3:3" x14ac:dyDescent="0.25">
      <c r="C98" s="1" t="s">
        <v>191</v>
      </c>
    </row>
    <row r="99" spans="3:3" x14ac:dyDescent="0.25">
      <c r="C99" s="1" t="s">
        <v>191</v>
      </c>
    </row>
    <row r="100" spans="3:3" x14ac:dyDescent="0.25">
      <c r="C100" s="1" t="s">
        <v>191</v>
      </c>
    </row>
    <row r="101" spans="3:3" x14ac:dyDescent="0.25">
      <c r="C101" s="1" t="s">
        <v>191</v>
      </c>
    </row>
    <row r="102" spans="3:3" x14ac:dyDescent="0.25">
      <c r="C102" s="1" t="s">
        <v>191</v>
      </c>
    </row>
    <row r="103" spans="3:3" x14ac:dyDescent="0.25">
      <c r="C103" s="1" t="s">
        <v>191</v>
      </c>
    </row>
    <row r="104" spans="3:3" x14ac:dyDescent="0.25">
      <c r="C104" s="1" t="s">
        <v>191</v>
      </c>
    </row>
    <row r="105" spans="3:3" x14ac:dyDescent="0.25">
      <c r="C105" s="1" t="s">
        <v>191</v>
      </c>
    </row>
    <row r="106" spans="3:3" x14ac:dyDescent="0.25">
      <c r="C106" s="1" t="s">
        <v>191</v>
      </c>
    </row>
    <row r="107" spans="3:3" x14ac:dyDescent="0.25">
      <c r="C107" s="1" t="s">
        <v>191</v>
      </c>
    </row>
    <row r="108" spans="3:3" x14ac:dyDescent="0.25">
      <c r="C108" s="1" t="s">
        <v>191</v>
      </c>
    </row>
    <row r="109" spans="3:3" x14ac:dyDescent="0.25">
      <c r="C109" s="1" t="s">
        <v>191</v>
      </c>
    </row>
    <row r="110" spans="3:3" x14ac:dyDescent="0.25">
      <c r="C110" s="1" t="s">
        <v>191</v>
      </c>
    </row>
    <row r="111" spans="3:3" x14ac:dyDescent="0.25">
      <c r="C111" s="1" t="s">
        <v>191</v>
      </c>
    </row>
    <row r="112" spans="3:3" x14ac:dyDescent="0.25">
      <c r="C112" s="1" t="s">
        <v>191</v>
      </c>
    </row>
    <row r="113" spans="3:3" x14ac:dyDescent="0.25">
      <c r="C113" s="1" t="s">
        <v>191</v>
      </c>
    </row>
    <row r="114" spans="3:3" x14ac:dyDescent="0.25">
      <c r="C114" s="1" t="s">
        <v>191</v>
      </c>
    </row>
    <row r="115" spans="3:3" x14ac:dyDescent="0.25">
      <c r="C115" s="1" t="s">
        <v>191</v>
      </c>
    </row>
    <row r="116" spans="3:3" x14ac:dyDescent="0.25">
      <c r="C116" s="1" t="s">
        <v>191</v>
      </c>
    </row>
    <row r="117" spans="3:3" x14ac:dyDescent="0.25">
      <c r="C117" s="1" t="s">
        <v>191</v>
      </c>
    </row>
    <row r="118" spans="3:3" x14ac:dyDescent="0.25">
      <c r="C118" s="1" t="s">
        <v>191</v>
      </c>
    </row>
    <row r="119" spans="3:3" x14ac:dyDescent="0.25">
      <c r="C119" s="1" t="s">
        <v>191</v>
      </c>
    </row>
    <row r="120" spans="3:3" x14ac:dyDescent="0.25">
      <c r="C120" s="1" t="s">
        <v>191</v>
      </c>
    </row>
    <row r="121" spans="3:3" x14ac:dyDescent="0.25">
      <c r="C121" s="1" t="s">
        <v>191</v>
      </c>
    </row>
    <row r="122" spans="3:3" x14ac:dyDescent="0.25">
      <c r="C122" s="1" t="s">
        <v>191</v>
      </c>
    </row>
    <row r="123" spans="3:3" x14ac:dyDescent="0.25">
      <c r="C123" s="1" t="s">
        <v>191</v>
      </c>
    </row>
    <row r="124" spans="3:3" x14ac:dyDescent="0.25">
      <c r="C124" s="1" t="s">
        <v>191</v>
      </c>
    </row>
    <row r="125" spans="3:3" x14ac:dyDescent="0.25">
      <c r="C125" s="1" t="s">
        <v>191</v>
      </c>
    </row>
    <row r="126" spans="3:3" x14ac:dyDescent="0.25">
      <c r="C126" s="1" t="s">
        <v>191</v>
      </c>
    </row>
    <row r="127" spans="3:3" x14ac:dyDescent="0.25">
      <c r="C127" s="1" t="s">
        <v>191</v>
      </c>
    </row>
    <row r="128" spans="3:3" x14ac:dyDescent="0.25">
      <c r="C128" s="1" t="s">
        <v>191</v>
      </c>
    </row>
    <row r="129" spans="3:3" x14ac:dyDescent="0.25">
      <c r="C129" s="1" t="s">
        <v>191</v>
      </c>
    </row>
  </sheetData>
  <mergeCells count="6">
    <mergeCell ref="B1:N1"/>
    <mergeCell ref="B2:N2"/>
    <mergeCell ref="B3:N3"/>
    <mergeCell ref="B5:C5"/>
    <mergeCell ref="D5:F5"/>
    <mergeCell ref="I5:N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1"/>
  <sheetViews>
    <sheetView topLeftCell="E1" workbookViewId="0">
      <selection activeCell="N1" activeCellId="1" sqref="L1:L1048576 N1:N1048576"/>
    </sheetView>
  </sheetViews>
  <sheetFormatPr baseColWidth="10" defaultRowHeight="15.75" x14ac:dyDescent="0.25"/>
  <cols>
    <col min="1" max="1" width="10.375" bestFit="1" customWidth="1"/>
    <col min="2" max="2" width="23.75" bestFit="1" customWidth="1"/>
    <col min="3" max="3" width="23.25" customWidth="1"/>
    <col min="4" max="4" width="76.625" bestFit="1" customWidth="1"/>
    <col min="5" max="5" width="18.25" style="51" bestFit="1" customWidth="1"/>
    <col min="6" max="6" width="18.625" style="51" bestFit="1" customWidth="1"/>
    <col min="7" max="7" width="21.75" style="51" bestFit="1" customWidth="1"/>
    <col min="8" max="8" width="18.25" style="51" bestFit="1" customWidth="1"/>
    <col min="9" max="9" width="17.25" style="51" bestFit="1" customWidth="1"/>
    <col min="10" max="10" width="18.25" style="51" bestFit="1" customWidth="1"/>
    <col min="11" max="11" width="9.125" style="51" bestFit="1" customWidth="1"/>
    <col min="12" max="12" width="10.625" style="51" hidden="1" customWidth="1"/>
    <col min="13" max="13" width="17.875" style="51" bestFit="1" customWidth="1"/>
    <col min="14" max="14" width="4.75" style="51" hidden="1" customWidth="1"/>
    <col min="15" max="15" width="18.25" style="51" bestFit="1" customWidth="1"/>
    <col min="16" max="18" width="11" style="51"/>
  </cols>
  <sheetData>
    <row r="1" spans="1:15" x14ac:dyDescent="0.25">
      <c r="B1" s="49"/>
      <c r="C1" s="50" t="s">
        <v>263</v>
      </c>
    </row>
    <row r="2" spans="1:15" hidden="1" x14ac:dyDescent="0.25">
      <c r="B2" s="49"/>
      <c r="C2" s="50"/>
      <c r="D2" t="str">
        <f>MID(C1,FIND("Mes =",C1,1)+5,3)</f>
        <v xml:space="preserve"> 12</v>
      </c>
      <c r="E2" s="51" t="str">
        <f>MID(C1,FIND("Entidad =",C1,1)+10,3)</f>
        <v>230</v>
      </c>
      <c r="F2" s="51" t="str">
        <f>MID(C10,1,1)</f>
        <v>2</v>
      </c>
    </row>
    <row r="3" spans="1:15" ht="21" x14ac:dyDescent="0.35">
      <c r="B3" s="49"/>
      <c r="C3" s="50"/>
      <c r="D3" s="61" t="str">
        <f>VLOOKUP(E2,[1]Hoja1!$B$6:$H$120,3,FALSE)</f>
        <v>UNIVERSIDAD DISTRITAL FRANCISCO JOSE DE CALDAS..</v>
      </c>
      <c r="E3" s="51" t="str">
        <f>VLOOKUP(E2,[1]Hoja1!$B$6:$H$120,7,FALSE)</f>
        <v>EP</v>
      </c>
    </row>
    <row r="4" spans="1:15" ht="45" x14ac:dyDescent="0.25">
      <c r="A4" t="s">
        <v>265</v>
      </c>
      <c r="B4" s="55" t="s">
        <v>266</v>
      </c>
      <c r="C4" s="56" t="s">
        <v>267</v>
      </c>
      <c r="D4" s="57" t="s">
        <v>268</v>
      </c>
      <c r="E4" s="58" t="s">
        <v>269</v>
      </c>
      <c r="F4" s="59" t="s">
        <v>270</v>
      </c>
      <c r="G4" s="58" t="s">
        <v>271</v>
      </c>
      <c r="H4" s="59" t="s">
        <v>272</v>
      </c>
      <c r="I4" s="59" t="s">
        <v>273</v>
      </c>
      <c r="J4" s="59" t="s">
        <v>274</v>
      </c>
      <c r="K4" s="59" t="s">
        <v>275</v>
      </c>
      <c r="L4" s="58" t="s">
        <v>276</v>
      </c>
      <c r="M4" s="59" t="s">
        <v>277</v>
      </c>
      <c r="N4" s="58" t="s">
        <v>278</v>
      </c>
      <c r="O4" s="59" t="s">
        <v>279</v>
      </c>
    </row>
    <row r="5" spans="1:15" hidden="1" x14ac:dyDescent="0.25">
      <c r="C5" s="50"/>
    </row>
    <row r="6" spans="1:15" x14ac:dyDescent="0.25">
      <c r="A6" t="s">
        <v>280</v>
      </c>
      <c r="B6" t="s">
        <v>281</v>
      </c>
      <c r="C6" s="50" t="s">
        <v>282</v>
      </c>
      <c r="D6" s="50" t="s">
        <v>283</v>
      </c>
      <c r="E6" s="51">
        <v>259592276000</v>
      </c>
      <c r="F6" s="51">
        <v>-23066250000</v>
      </c>
      <c r="G6" s="51">
        <v>-19429003702</v>
      </c>
      <c r="H6" s="51">
        <v>240163272298</v>
      </c>
      <c r="I6" s="51">
        <v>20118391816</v>
      </c>
      <c r="J6" s="51">
        <v>249591784548</v>
      </c>
      <c r="K6" s="51">
        <v>103.93</v>
      </c>
      <c r="M6" s="51">
        <v>-9428512250</v>
      </c>
      <c r="N6" s="51">
        <v>0</v>
      </c>
      <c r="O6" s="51">
        <v>249591784548</v>
      </c>
    </row>
    <row r="7" spans="1:15" x14ac:dyDescent="0.25">
      <c r="A7" t="s">
        <v>280</v>
      </c>
      <c r="B7" t="s">
        <v>284</v>
      </c>
      <c r="C7" s="50" t="s">
        <v>285</v>
      </c>
      <c r="D7" s="50" t="s">
        <v>286</v>
      </c>
      <c r="E7" s="51">
        <v>52820062000</v>
      </c>
      <c r="F7" s="51">
        <v>-181783000</v>
      </c>
      <c r="G7" s="51">
        <v>950323847</v>
      </c>
      <c r="H7" s="51">
        <v>53770385847</v>
      </c>
      <c r="I7" s="51">
        <v>5751312358</v>
      </c>
      <c r="J7" s="51">
        <v>64598927504</v>
      </c>
      <c r="K7" s="51">
        <v>120.14</v>
      </c>
      <c r="M7" s="51">
        <v>-10828541657</v>
      </c>
      <c r="N7" s="51">
        <v>0</v>
      </c>
      <c r="O7" s="51">
        <v>64598927504</v>
      </c>
    </row>
    <row r="8" spans="1:15" x14ac:dyDescent="0.25">
      <c r="A8" t="s">
        <v>280</v>
      </c>
      <c r="B8" t="s">
        <v>287</v>
      </c>
      <c r="C8" s="50" t="s">
        <v>288</v>
      </c>
      <c r="D8" s="50" t="s">
        <v>289</v>
      </c>
      <c r="E8" s="51">
        <v>25115533000</v>
      </c>
      <c r="F8" s="51">
        <v>-181783000</v>
      </c>
      <c r="G8" s="51">
        <v>-181783000</v>
      </c>
      <c r="H8" s="51">
        <v>24933750000</v>
      </c>
      <c r="I8" s="51">
        <v>2856507024</v>
      </c>
      <c r="J8" s="51">
        <v>34896121859</v>
      </c>
      <c r="K8" s="51">
        <v>139.96</v>
      </c>
      <c r="M8" s="51">
        <v>-9962371859</v>
      </c>
      <c r="N8" s="51">
        <v>0</v>
      </c>
      <c r="O8" s="51">
        <v>34896121859</v>
      </c>
    </row>
    <row r="9" spans="1:15" x14ac:dyDescent="0.25">
      <c r="A9" t="s">
        <v>280</v>
      </c>
      <c r="B9" t="s">
        <v>290</v>
      </c>
      <c r="C9" s="50" t="s">
        <v>291</v>
      </c>
      <c r="D9" s="50" t="s">
        <v>292</v>
      </c>
      <c r="E9" s="51">
        <v>25115533000</v>
      </c>
      <c r="F9" s="51">
        <v>-181783000</v>
      </c>
      <c r="G9" s="51">
        <v>-181783000</v>
      </c>
      <c r="H9" s="51">
        <v>24933750000</v>
      </c>
      <c r="I9" s="51">
        <v>2856507024</v>
      </c>
      <c r="J9" s="51">
        <v>34896121859</v>
      </c>
      <c r="K9" s="51">
        <v>139.96</v>
      </c>
      <c r="M9" s="51">
        <v>-9962371859</v>
      </c>
      <c r="N9" s="51">
        <v>0</v>
      </c>
      <c r="O9" s="51">
        <v>34896121859</v>
      </c>
    </row>
    <row r="10" spans="1:15" x14ac:dyDescent="0.25">
      <c r="A10" t="s">
        <v>280</v>
      </c>
      <c r="B10" t="s">
        <v>293</v>
      </c>
      <c r="C10" s="50" t="s">
        <v>294</v>
      </c>
      <c r="D10" s="50" t="s">
        <v>295</v>
      </c>
      <c r="E10" s="51">
        <v>27704529000</v>
      </c>
      <c r="F10" s="51">
        <v>0</v>
      </c>
      <c r="G10" s="51">
        <v>1132106847</v>
      </c>
      <c r="H10" s="51">
        <v>28836635847</v>
      </c>
      <c r="I10" s="51">
        <v>2894805334</v>
      </c>
      <c r="J10" s="51">
        <v>29702805645</v>
      </c>
      <c r="K10" s="51">
        <v>1030</v>
      </c>
      <c r="M10" s="51">
        <v>-866169798</v>
      </c>
      <c r="N10" s="51">
        <v>0</v>
      </c>
      <c r="O10" s="51">
        <v>29702805645</v>
      </c>
    </row>
    <row r="11" spans="1:15" x14ac:dyDescent="0.25">
      <c r="A11" t="s">
        <v>280</v>
      </c>
      <c r="B11" t="s">
        <v>296</v>
      </c>
      <c r="C11" s="50" t="s">
        <v>297</v>
      </c>
      <c r="D11" s="50" t="s">
        <v>298</v>
      </c>
      <c r="E11" s="51">
        <v>23544681000</v>
      </c>
      <c r="F11" s="51">
        <v>0</v>
      </c>
      <c r="G11" s="51">
        <v>465817954</v>
      </c>
      <c r="H11" s="51">
        <v>24010498954</v>
      </c>
      <c r="I11" s="51">
        <v>2129606444</v>
      </c>
      <c r="J11" s="51">
        <v>24039994436</v>
      </c>
      <c r="K11" s="51">
        <v>100.12</v>
      </c>
      <c r="M11" s="51">
        <v>-29495482</v>
      </c>
      <c r="N11" s="51">
        <v>0</v>
      </c>
      <c r="O11" s="51">
        <v>24039994436</v>
      </c>
    </row>
    <row r="12" spans="1:15" x14ac:dyDescent="0.25">
      <c r="A12" t="s">
        <v>280</v>
      </c>
      <c r="B12" t="s">
        <v>299</v>
      </c>
      <c r="C12" s="50" t="s">
        <v>300</v>
      </c>
      <c r="D12" s="50" t="s">
        <v>301</v>
      </c>
      <c r="E12" s="51">
        <v>23544681000</v>
      </c>
      <c r="F12" s="51">
        <v>0</v>
      </c>
      <c r="G12" s="51">
        <v>465817954</v>
      </c>
      <c r="H12" s="51">
        <v>24010498954</v>
      </c>
      <c r="I12" s="51">
        <v>2124230094</v>
      </c>
      <c r="J12" s="51">
        <v>23996347636</v>
      </c>
      <c r="K12" s="51">
        <v>99.94</v>
      </c>
      <c r="M12" s="51">
        <v>14151318</v>
      </c>
      <c r="N12" s="51">
        <v>0</v>
      </c>
      <c r="O12" s="51">
        <v>23996347636</v>
      </c>
    </row>
    <row r="13" spans="1:15" x14ac:dyDescent="0.25">
      <c r="A13" t="s">
        <v>280</v>
      </c>
      <c r="B13" t="s">
        <v>302</v>
      </c>
      <c r="C13" s="50" t="s">
        <v>303</v>
      </c>
      <c r="D13" s="50" t="s">
        <v>304</v>
      </c>
      <c r="E13" s="51">
        <v>0</v>
      </c>
      <c r="F13" s="51">
        <v>0</v>
      </c>
      <c r="G13" s="51">
        <v>0</v>
      </c>
      <c r="H13" s="51">
        <v>0</v>
      </c>
      <c r="I13" s="51">
        <v>5376350</v>
      </c>
      <c r="J13" s="51">
        <v>43646800</v>
      </c>
      <c r="K13" s="51">
        <v>0</v>
      </c>
      <c r="M13" s="51">
        <v>-43646800</v>
      </c>
      <c r="N13" s="51">
        <v>0</v>
      </c>
      <c r="O13" s="51">
        <v>43646800</v>
      </c>
    </row>
    <row r="14" spans="1:15" x14ac:dyDescent="0.25">
      <c r="A14" t="s">
        <v>280</v>
      </c>
      <c r="B14" t="s">
        <v>305</v>
      </c>
      <c r="C14" s="50" t="s">
        <v>306</v>
      </c>
      <c r="D14" s="50" t="s">
        <v>307</v>
      </c>
      <c r="E14" s="51">
        <v>4159848000</v>
      </c>
      <c r="F14" s="51">
        <v>0</v>
      </c>
      <c r="G14" s="51">
        <v>666288893</v>
      </c>
      <c r="H14" s="51">
        <v>4826136893</v>
      </c>
      <c r="I14" s="51">
        <v>765198890</v>
      </c>
      <c r="J14" s="51">
        <v>5662811209</v>
      </c>
      <c r="K14" s="51">
        <v>117.34</v>
      </c>
      <c r="M14" s="51">
        <v>-836674316</v>
      </c>
      <c r="N14" s="51">
        <v>0</v>
      </c>
      <c r="O14" s="51">
        <v>5662811209</v>
      </c>
    </row>
    <row r="15" spans="1:15" x14ac:dyDescent="0.25">
      <c r="A15" t="s">
        <v>280</v>
      </c>
      <c r="B15" t="s">
        <v>308</v>
      </c>
      <c r="C15" s="50" t="s">
        <v>309</v>
      </c>
      <c r="D15" s="50" t="s">
        <v>310</v>
      </c>
      <c r="E15" s="51">
        <v>177683573000</v>
      </c>
      <c r="F15" s="51">
        <v>0</v>
      </c>
      <c r="G15" s="51">
        <v>2377017697</v>
      </c>
      <c r="H15" s="51">
        <v>180060590697</v>
      </c>
      <c r="I15" s="51">
        <v>18611312838</v>
      </c>
      <c r="J15" s="51">
        <v>181089087604</v>
      </c>
      <c r="K15" s="51">
        <v>100.57</v>
      </c>
      <c r="M15" s="51">
        <v>-1028496907</v>
      </c>
      <c r="N15" s="51">
        <v>0</v>
      </c>
      <c r="O15" s="51">
        <v>181089087604</v>
      </c>
    </row>
    <row r="16" spans="1:15" x14ac:dyDescent="0.25">
      <c r="A16" t="s">
        <v>280</v>
      </c>
      <c r="B16" t="s">
        <v>311</v>
      </c>
      <c r="C16" s="50" t="s">
        <v>312</v>
      </c>
      <c r="D16" s="50" t="s">
        <v>313</v>
      </c>
      <c r="E16" s="51">
        <v>15726893000</v>
      </c>
      <c r="F16" s="51">
        <v>0</v>
      </c>
      <c r="G16" s="51">
        <v>2377017697</v>
      </c>
      <c r="H16" s="51">
        <v>18103910697</v>
      </c>
      <c r="I16" s="51">
        <v>2216265458</v>
      </c>
      <c r="J16" s="51">
        <v>19132407604</v>
      </c>
      <c r="K16" s="51">
        <v>105.68</v>
      </c>
      <c r="M16" s="51">
        <v>-1028496907</v>
      </c>
      <c r="N16" s="51">
        <v>0</v>
      </c>
      <c r="O16" s="51">
        <v>19132407604</v>
      </c>
    </row>
    <row r="17" spans="1:15" x14ac:dyDescent="0.25">
      <c r="A17" t="s">
        <v>280</v>
      </c>
      <c r="B17" t="s">
        <v>314</v>
      </c>
      <c r="C17" s="50" t="s">
        <v>315</v>
      </c>
      <c r="D17" s="50" t="s">
        <v>316</v>
      </c>
      <c r="E17" s="51">
        <v>15726893000</v>
      </c>
      <c r="F17" s="51">
        <v>0</v>
      </c>
      <c r="G17" s="51">
        <v>2377017697</v>
      </c>
      <c r="H17" s="51">
        <v>18103910697</v>
      </c>
      <c r="I17" s="51">
        <v>2216265458</v>
      </c>
      <c r="J17" s="51">
        <v>19132407604</v>
      </c>
      <c r="K17" s="51">
        <v>105.68</v>
      </c>
      <c r="M17" s="51">
        <v>-1028496907</v>
      </c>
      <c r="N17" s="51">
        <v>0</v>
      </c>
      <c r="O17" s="51">
        <v>19132407604</v>
      </c>
    </row>
    <row r="18" spans="1:15" x14ac:dyDescent="0.25">
      <c r="A18" t="s">
        <v>280</v>
      </c>
      <c r="B18" t="s">
        <v>317</v>
      </c>
      <c r="C18" s="50" t="s">
        <v>318</v>
      </c>
      <c r="D18" s="50" t="s">
        <v>319</v>
      </c>
      <c r="E18" s="51">
        <v>15726893000</v>
      </c>
      <c r="F18" s="51">
        <v>0</v>
      </c>
      <c r="G18" s="51">
        <v>2377017697</v>
      </c>
      <c r="H18" s="51">
        <v>18103910697</v>
      </c>
      <c r="I18" s="51">
        <v>2216265458</v>
      </c>
      <c r="J18" s="51">
        <v>19132407604</v>
      </c>
      <c r="K18" s="51">
        <v>105.68</v>
      </c>
      <c r="M18" s="51">
        <v>-1028496907</v>
      </c>
      <c r="N18" s="51">
        <v>0</v>
      </c>
      <c r="O18" s="51">
        <v>19132407604</v>
      </c>
    </row>
    <row r="19" spans="1:15" x14ac:dyDescent="0.25">
      <c r="A19" t="s">
        <v>280</v>
      </c>
      <c r="B19" t="s">
        <v>320</v>
      </c>
      <c r="C19" s="50" t="s">
        <v>321</v>
      </c>
      <c r="D19" s="50" t="s">
        <v>322</v>
      </c>
      <c r="E19" s="51">
        <v>161956680000</v>
      </c>
      <c r="F19" s="51">
        <v>0</v>
      </c>
      <c r="G19" s="51">
        <v>0</v>
      </c>
      <c r="H19" s="51">
        <v>161956680000</v>
      </c>
      <c r="I19" s="51">
        <v>16395047380</v>
      </c>
      <c r="J19" s="51">
        <v>161956680000</v>
      </c>
      <c r="K19" s="51">
        <v>1000</v>
      </c>
      <c r="M19" s="51">
        <v>0</v>
      </c>
      <c r="N19" s="51">
        <v>0</v>
      </c>
      <c r="O19" s="51">
        <v>161956680000</v>
      </c>
    </row>
    <row r="20" spans="1:15" x14ac:dyDescent="0.25">
      <c r="A20" t="s">
        <v>280</v>
      </c>
      <c r="B20" t="s">
        <v>323</v>
      </c>
      <c r="C20" s="50" t="s">
        <v>324</v>
      </c>
      <c r="D20" s="50" t="s">
        <v>325</v>
      </c>
      <c r="E20" s="51">
        <v>161956680000</v>
      </c>
      <c r="F20" s="51">
        <v>0</v>
      </c>
      <c r="G20" s="51">
        <v>0</v>
      </c>
      <c r="H20" s="51">
        <v>161956680000</v>
      </c>
      <c r="I20" s="51">
        <v>16395047380</v>
      </c>
      <c r="J20" s="51">
        <v>161956680000</v>
      </c>
      <c r="K20" s="51">
        <v>1000</v>
      </c>
      <c r="M20" s="51">
        <v>0</v>
      </c>
      <c r="N20" s="51">
        <v>0</v>
      </c>
      <c r="O20" s="51">
        <v>161956680000</v>
      </c>
    </row>
    <row r="21" spans="1:15" x14ac:dyDescent="0.25">
      <c r="A21" t="s">
        <v>280</v>
      </c>
      <c r="B21" t="s">
        <v>326</v>
      </c>
      <c r="C21" s="50" t="s">
        <v>327</v>
      </c>
      <c r="D21" s="50" t="s">
        <v>328</v>
      </c>
      <c r="E21" s="51">
        <v>161956680000</v>
      </c>
      <c r="F21" s="51">
        <v>0</v>
      </c>
      <c r="G21" s="51">
        <v>0</v>
      </c>
      <c r="H21" s="51">
        <v>161956680000</v>
      </c>
      <c r="I21" s="51">
        <v>16395047380</v>
      </c>
      <c r="J21" s="51">
        <v>161956680000</v>
      </c>
      <c r="K21" s="51">
        <v>1000</v>
      </c>
      <c r="M21" s="51">
        <v>0</v>
      </c>
      <c r="N21" s="51">
        <v>0</v>
      </c>
      <c r="O21" s="51">
        <v>161956680000</v>
      </c>
    </row>
    <row r="22" spans="1:15" x14ac:dyDescent="0.25">
      <c r="A22" t="s">
        <v>280</v>
      </c>
      <c r="B22" t="s">
        <v>329</v>
      </c>
      <c r="C22" s="50" t="s">
        <v>330</v>
      </c>
      <c r="D22" s="50" t="s">
        <v>331</v>
      </c>
      <c r="E22" s="51">
        <v>29088641000</v>
      </c>
      <c r="F22" s="51">
        <v>-22884467000</v>
      </c>
      <c r="G22" s="51">
        <v>-22756345246</v>
      </c>
      <c r="H22" s="51">
        <v>6332295754</v>
      </c>
      <c r="I22" s="51">
        <v>-4244233380</v>
      </c>
      <c r="J22" s="51">
        <v>3903769440</v>
      </c>
      <c r="K22" s="51">
        <v>61.65</v>
      </c>
      <c r="M22" s="51">
        <v>2428526314</v>
      </c>
      <c r="N22" s="51">
        <v>0</v>
      </c>
      <c r="O22" s="51">
        <v>3903769440</v>
      </c>
    </row>
    <row r="23" spans="1:15" x14ac:dyDescent="0.25">
      <c r="A23" t="s">
        <v>280</v>
      </c>
      <c r="B23" t="s">
        <v>332</v>
      </c>
      <c r="C23" s="50" t="s">
        <v>333</v>
      </c>
      <c r="D23" s="50" t="s">
        <v>334</v>
      </c>
      <c r="E23" s="51">
        <v>11084467000</v>
      </c>
      <c r="F23" s="51">
        <v>-11084467000</v>
      </c>
      <c r="G23" s="51">
        <v>-10956345246</v>
      </c>
      <c r="H23" s="51">
        <v>128121754</v>
      </c>
      <c r="I23" s="51">
        <v>-4396663762</v>
      </c>
      <c r="J23" s="51">
        <v>128121754</v>
      </c>
      <c r="K23" s="51">
        <v>1000</v>
      </c>
      <c r="M23" s="51">
        <v>0</v>
      </c>
      <c r="N23" s="51">
        <v>0</v>
      </c>
      <c r="O23" s="51">
        <v>128121754</v>
      </c>
    </row>
    <row r="24" spans="1:15" x14ac:dyDescent="0.25">
      <c r="A24" t="s">
        <v>280</v>
      </c>
      <c r="B24" t="s">
        <v>335</v>
      </c>
      <c r="C24" s="50" t="s">
        <v>336</v>
      </c>
      <c r="D24" s="50" t="s">
        <v>337</v>
      </c>
      <c r="E24" s="51">
        <v>0</v>
      </c>
      <c r="F24" s="51">
        <v>0</v>
      </c>
      <c r="G24" s="51">
        <v>128121754</v>
      </c>
      <c r="H24" s="51">
        <v>128121754</v>
      </c>
      <c r="I24" s="51">
        <v>0</v>
      </c>
      <c r="J24" s="51">
        <v>128121754</v>
      </c>
      <c r="K24" s="51">
        <v>1000</v>
      </c>
      <c r="M24" s="51">
        <v>0</v>
      </c>
      <c r="N24" s="51">
        <v>0</v>
      </c>
      <c r="O24" s="51">
        <v>128121754</v>
      </c>
    </row>
    <row r="25" spans="1:15" x14ac:dyDescent="0.25">
      <c r="A25" t="s">
        <v>280</v>
      </c>
      <c r="B25" t="s">
        <v>338</v>
      </c>
      <c r="C25" s="50" t="s">
        <v>339</v>
      </c>
      <c r="D25" s="50" t="s">
        <v>340</v>
      </c>
      <c r="E25" s="51">
        <v>11084467000</v>
      </c>
      <c r="F25" s="51">
        <v>-11084467000</v>
      </c>
      <c r="G25" s="51">
        <v>-11084467000</v>
      </c>
      <c r="H25" s="51">
        <v>0</v>
      </c>
      <c r="I25" s="51">
        <v>-4396663762</v>
      </c>
      <c r="J25" s="51">
        <v>0</v>
      </c>
      <c r="K25" s="51">
        <v>0</v>
      </c>
      <c r="M25" s="51">
        <v>0</v>
      </c>
      <c r="N25" s="51">
        <v>0</v>
      </c>
      <c r="O25" s="51">
        <v>0</v>
      </c>
    </row>
    <row r="26" spans="1:15" x14ac:dyDescent="0.25">
      <c r="A26" t="s">
        <v>280</v>
      </c>
      <c r="B26" t="s">
        <v>341</v>
      </c>
      <c r="C26" s="50" t="s">
        <v>342</v>
      </c>
      <c r="D26" s="50" t="s">
        <v>343</v>
      </c>
      <c r="E26" s="51">
        <v>11084467000</v>
      </c>
      <c r="F26" s="51">
        <v>-11084467000</v>
      </c>
      <c r="G26" s="51">
        <v>-11084467000</v>
      </c>
      <c r="H26" s="51">
        <v>0</v>
      </c>
      <c r="I26" s="51">
        <v>-4396663762</v>
      </c>
      <c r="J26" s="51">
        <v>0</v>
      </c>
      <c r="K26" s="51">
        <v>0</v>
      </c>
      <c r="M26" s="51">
        <v>0</v>
      </c>
      <c r="N26" s="51">
        <v>0</v>
      </c>
      <c r="O26" s="51">
        <v>0</v>
      </c>
    </row>
    <row r="27" spans="1:15" x14ac:dyDescent="0.25">
      <c r="A27" t="s">
        <v>280</v>
      </c>
      <c r="B27" t="s">
        <v>344</v>
      </c>
      <c r="C27" s="50" t="s">
        <v>345</v>
      </c>
      <c r="D27" s="50" t="s">
        <v>346</v>
      </c>
      <c r="E27" s="51">
        <v>12830415000</v>
      </c>
      <c r="F27" s="51">
        <v>-11800000000</v>
      </c>
      <c r="G27" s="51">
        <v>-11800000000</v>
      </c>
      <c r="H27" s="51">
        <v>1030415000</v>
      </c>
      <c r="I27" s="51">
        <v>104578402</v>
      </c>
      <c r="J27" s="51">
        <v>1041060361</v>
      </c>
      <c r="K27" s="51">
        <v>101.03</v>
      </c>
      <c r="M27" s="51">
        <v>-10645361</v>
      </c>
      <c r="N27" s="51">
        <v>0</v>
      </c>
      <c r="O27" s="51">
        <v>1041060361</v>
      </c>
    </row>
    <row r="28" spans="1:15" x14ac:dyDescent="0.25">
      <c r="A28" t="s">
        <v>280</v>
      </c>
      <c r="B28" t="s">
        <v>347</v>
      </c>
      <c r="C28" s="50" t="s">
        <v>348</v>
      </c>
      <c r="D28" s="50" t="s">
        <v>349</v>
      </c>
      <c r="E28" s="51">
        <v>1030415000</v>
      </c>
      <c r="F28" s="51">
        <v>0</v>
      </c>
      <c r="G28" s="51">
        <v>0</v>
      </c>
      <c r="H28" s="51">
        <v>1030415000</v>
      </c>
      <c r="I28" s="51">
        <v>104578402</v>
      </c>
      <c r="J28" s="51">
        <v>1041060361</v>
      </c>
      <c r="K28" s="51">
        <v>101.03</v>
      </c>
      <c r="M28" s="51">
        <v>-10645361</v>
      </c>
      <c r="N28" s="51">
        <v>0</v>
      </c>
      <c r="O28" s="51">
        <v>1041060361</v>
      </c>
    </row>
    <row r="29" spans="1:15" x14ac:dyDescent="0.25">
      <c r="A29" t="s">
        <v>280</v>
      </c>
      <c r="B29" t="s">
        <v>350</v>
      </c>
      <c r="C29" s="50" t="s">
        <v>351</v>
      </c>
      <c r="D29" s="50" t="s">
        <v>352</v>
      </c>
      <c r="E29" s="51">
        <v>11800000000</v>
      </c>
      <c r="F29" s="51">
        <v>-11800000000</v>
      </c>
      <c r="G29" s="51">
        <v>-11800000000</v>
      </c>
      <c r="H29" s="51">
        <v>0</v>
      </c>
      <c r="I29" s="51">
        <v>0</v>
      </c>
      <c r="J29" s="51">
        <v>0</v>
      </c>
      <c r="K29" s="51">
        <v>0</v>
      </c>
      <c r="M29" s="51">
        <v>0</v>
      </c>
      <c r="N29" s="51">
        <v>0</v>
      </c>
      <c r="O29" s="51">
        <v>0</v>
      </c>
    </row>
    <row r="30" spans="1:15" x14ac:dyDescent="0.25">
      <c r="A30" t="s">
        <v>280</v>
      </c>
      <c r="B30" t="s">
        <v>353</v>
      </c>
      <c r="C30" s="50" t="s">
        <v>354</v>
      </c>
      <c r="D30" s="50" t="s">
        <v>355</v>
      </c>
      <c r="E30" s="51">
        <v>4200000000</v>
      </c>
      <c r="F30" s="51">
        <v>0</v>
      </c>
      <c r="G30" s="51">
        <v>0</v>
      </c>
      <c r="H30" s="51">
        <v>4200000000</v>
      </c>
      <c r="I30" s="51">
        <v>0</v>
      </c>
      <c r="J30" s="51">
        <v>1429007073</v>
      </c>
      <c r="K30" s="51">
        <v>34.020000000000003</v>
      </c>
      <c r="M30" s="51">
        <v>2770992927</v>
      </c>
      <c r="N30" s="51">
        <v>0</v>
      </c>
      <c r="O30" s="51">
        <v>1429007073</v>
      </c>
    </row>
    <row r="31" spans="1:15" x14ac:dyDescent="0.25">
      <c r="A31" t="s">
        <v>280</v>
      </c>
      <c r="B31" t="s">
        <v>356</v>
      </c>
      <c r="C31" s="50" t="s">
        <v>357</v>
      </c>
      <c r="D31" s="50" t="s">
        <v>358</v>
      </c>
      <c r="E31" s="51">
        <v>973759000</v>
      </c>
      <c r="F31" s="51">
        <v>0</v>
      </c>
      <c r="G31" s="51">
        <v>0</v>
      </c>
      <c r="H31" s="51">
        <v>973759000</v>
      </c>
      <c r="I31" s="51">
        <v>47851980</v>
      </c>
      <c r="J31" s="51">
        <v>1305580252</v>
      </c>
      <c r="K31" s="51">
        <v>134.08000000000001</v>
      </c>
      <c r="M31" s="51">
        <v>-331821252</v>
      </c>
      <c r="N31" s="51">
        <v>0</v>
      </c>
      <c r="O31" s="51">
        <v>1305580252</v>
      </c>
    </row>
    <row r="33" spans="1:15" hidden="1" x14ac:dyDescent="0.25"/>
    <row r="34" spans="1:15" ht="45" x14ac:dyDescent="0.25">
      <c r="A34" t="s">
        <v>265</v>
      </c>
      <c r="B34" s="55" t="s">
        <v>266</v>
      </c>
      <c r="C34" s="56" t="s">
        <v>267</v>
      </c>
      <c r="D34" s="57" t="s">
        <v>268</v>
      </c>
      <c r="E34" s="58" t="s">
        <v>269</v>
      </c>
      <c r="F34" s="59" t="s">
        <v>270</v>
      </c>
      <c r="G34" s="58" t="s">
        <v>271</v>
      </c>
      <c r="H34" s="59" t="s">
        <v>272</v>
      </c>
      <c r="I34" s="59" t="s">
        <v>273</v>
      </c>
      <c r="J34" s="59" t="s">
        <v>274</v>
      </c>
      <c r="K34" s="59" t="s">
        <v>275</v>
      </c>
      <c r="L34" s="58" t="s">
        <v>276</v>
      </c>
      <c r="M34" s="59" t="s">
        <v>277</v>
      </c>
      <c r="N34" s="58" t="s">
        <v>278</v>
      </c>
      <c r="O34" s="59" t="s">
        <v>279</v>
      </c>
    </row>
    <row r="35" spans="1:15" hidden="1" x14ac:dyDescent="0.25">
      <c r="C35" s="50"/>
    </row>
    <row r="36" spans="1:15" x14ac:dyDescent="0.25">
      <c r="A36" t="s">
        <v>280</v>
      </c>
      <c r="B36" t="s">
        <v>281</v>
      </c>
      <c r="C36" s="50" t="s">
        <v>282</v>
      </c>
      <c r="D36" s="50" t="s">
        <v>283</v>
      </c>
      <c r="E36" s="51">
        <v>97635596000</v>
      </c>
      <c r="F36" s="51">
        <v>-23066250000</v>
      </c>
      <c r="G36" s="51">
        <v>-19429003702</v>
      </c>
      <c r="H36" s="51">
        <v>78206592298</v>
      </c>
      <c r="I36" s="51">
        <v>3723344436</v>
      </c>
      <c r="J36" s="51">
        <v>87635104548</v>
      </c>
      <c r="K36" s="51">
        <v>287.46999999999997</v>
      </c>
      <c r="L36" s="51">
        <v>0</v>
      </c>
      <c r="M36" s="51">
        <v>-9428512250</v>
      </c>
      <c r="N36" s="51">
        <v>0</v>
      </c>
      <c r="O36" s="51">
        <v>87635104548</v>
      </c>
    </row>
    <row r="37" spans="1:15" x14ac:dyDescent="0.25">
      <c r="A37" t="s">
        <v>280</v>
      </c>
      <c r="B37" t="s">
        <v>284</v>
      </c>
      <c r="C37" s="50" t="s">
        <v>285</v>
      </c>
      <c r="D37" s="50" t="s">
        <v>286</v>
      </c>
      <c r="E37" s="51">
        <v>52820062000</v>
      </c>
      <c r="F37" s="51">
        <v>-181783000</v>
      </c>
      <c r="G37" s="51">
        <v>950323847</v>
      </c>
      <c r="H37" s="51">
        <v>53770385847</v>
      </c>
      <c r="I37" s="51">
        <v>5751312358</v>
      </c>
      <c r="J37" s="51">
        <v>64598927504</v>
      </c>
      <c r="K37" s="51">
        <v>120.14</v>
      </c>
      <c r="M37" s="51">
        <v>-10828541657</v>
      </c>
      <c r="N37" s="51">
        <v>0</v>
      </c>
      <c r="O37" s="51">
        <v>64598927504</v>
      </c>
    </row>
    <row r="38" spans="1:15" x14ac:dyDescent="0.25">
      <c r="A38" t="s">
        <v>280</v>
      </c>
      <c r="B38" t="s">
        <v>287</v>
      </c>
      <c r="C38" s="50" t="s">
        <v>288</v>
      </c>
      <c r="D38" s="50" t="s">
        <v>289</v>
      </c>
      <c r="E38" s="51">
        <v>25115533000</v>
      </c>
      <c r="F38" s="51">
        <v>-181783000</v>
      </c>
      <c r="G38" s="51">
        <v>-181783000</v>
      </c>
      <c r="H38" s="51">
        <v>24933750000</v>
      </c>
      <c r="I38" s="51">
        <v>2856507024</v>
      </c>
      <c r="J38" s="51">
        <v>34896121859</v>
      </c>
      <c r="K38" s="51">
        <v>139.96</v>
      </c>
      <c r="M38" s="51">
        <v>-9962371859</v>
      </c>
      <c r="N38" s="51">
        <v>0</v>
      </c>
      <c r="O38" s="51">
        <v>34896121859</v>
      </c>
    </row>
    <row r="39" spans="1:15" x14ac:dyDescent="0.25">
      <c r="A39" t="s">
        <v>280</v>
      </c>
      <c r="B39" t="s">
        <v>290</v>
      </c>
      <c r="C39" s="50" t="s">
        <v>291</v>
      </c>
      <c r="D39" s="50" t="s">
        <v>292</v>
      </c>
      <c r="E39" s="51">
        <v>25115533000</v>
      </c>
      <c r="F39" s="51">
        <v>-181783000</v>
      </c>
      <c r="G39" s="51">
        <v>-181783000</v>
      </c>
      <c r="H39" s="51">
        <v>24933750000</v>
      </c>
      <c r="I39" s="51">
        <v>2856507024</v>
      </c>
      <c r="J39" s="51">
        <v>34896121859</v>
      </c>
      <c r="K39" s="51">
        <v>139.96</v>
      </c>
      <c r="M39" s="51">
        <v>-9962371859</v>
      </c>
      <c r="N39" s="51">
        <v>0</v>
      </c>
      <c r="O39" s="51">
        <v>34896121859</v>
      </c>
    </row>
    <row r="40" spans="1:15" x14ac:dyDescent="0.25">
      <c r="A40" t="s">
        <v>280</v>
      </c>
      <c r="B40" t="s">
        <v>293</v>
      </c>
      <c r="C40" s="50" t="s">
        <v>294</v>
      </c>
      <c r="D40" s="50" t="s">
        <v>295</v>
      </c>
      <c r="E40" s="51">
        <v>27704529000</v>
      </c>
      <c r="F40" s="51">
        <v>0</v>
      </c>
      <c r="G40" s="51">
        <v>1132106847</v>
      </c>
      <c r="H40" s="51">
        <v>28836635847</v>
      </c>
      <c r="I40" s="51">
        <v>2894805334</v>
      </c>
      <c r="J40" s="51">
        <v>29702805645</v>
      </c>
      <c r="K40" s="51">
        <v>1030</v>
      </c>
      <c r="M40" s="51">
        <v>-866169798</v>
      </c>
      <c r="N40" s="51">
        <v>0</v>
      </c>
      <c r="O40" s="51">
        <v>29702805645</v>
      </c>
    </row>
    <row r="41" spans="1:15" x14ac:dyDescent="0.25">
      <c r="A41" t="s">
        <v>280</v>
      </c>
      <c r="B41" t="s">
        <v>296</v>
      </c>
      <c r="C41" s="50" t="s">
        <v>297</v>
      </c>
      <c r="D41" s="50" t="s">
        <v>298</v>
      </c>
      <c r="E41" s="51">
        <v>23544681000</v>
      </c>
      <c r="F41" s="51">
        <v>0</v>
      </c>
      <c r="G41" s="51">
        <v>465817954</v>
      </c>
      <c r="H41" s="51">
        <v>24010498954</v>
      </c>
      <c r="I41" s="51">
        <v>2129606444</v>
      </c>
      <c r="J41" s="51">
        <v>24039994436</v>
      </c>
      <c r="K41" s="51">
        <v>100.12</v>
      </c>
      <c r="M41" s="51">
        <v>-29495482</v>
      </c>
      <c r="N41" s="51">
        <v>0</v>
      </c>
      <c r="O41" s="51">
        <v>24039994436</v>
      </c>
    </row>
    <row r="42" spans="1:15" x14ac:dyDescent="0.25">
      <c r="A42" t="s">
        <v>280</v>
      </c>
      <c r="B42" t="s">
        <v>299</v>
      </c>
      <c r="C42" s="50" t="s">
        <v>300</v>
      </c>
      <c r="D42" s="50" t="s">
        <v>301</v>
      </c>
      <c r="E42" s="51">
        <v>23544681000</v>
      </c>
      <c r="F42" s="51">
        <v>0</v>
      </c>
      <c r="G42" s="51">
        <v>465817954</v>
      </c>
      <c r="H42" s="51">
        <v>24010498954</v>
      </c>
      <c r="I42" s="51">
        <v>2124230094</v>
      </c>
      <c r="J42" s="51">
        <v>23996347636</v>
      </c>
      <c r="K42" s="51">
        <v>99.94</v>
      </c>
      <c r="M42" s="51">
        <v>14151318</v>
      </c>
      <c r="N42" s="51">
        <v>0</v>
      </c>
      <c r="O42" s="51">
        <v>23996347636</v>
      </c>
    </row>
    <row r="43" spans="1:15" x14ac:dyDescent="0.25">
      <c r="A43" t="s">
        <v>280</v>
      </c>
      <c r="B43" t="s">
        <v>302</v>
      </c>
      <c r="C43" s="50" t="s">
        <v>303</v>
      </c>
      <c r="D43" s="50" t="s">
        <v>304</v>
      </c>
      <c r="E43" s="51">
        <v>0</v>
      </c>
      <c r="F43" s="51">
        <v>0</v>
      </c>
      <c r="G43" s="51">
        <v>0</v>
      </c>
      <c r="H43" s="51">
        <v>0</v>
      </c>
      <c r="I43" s="51">
        <v>5376350</v>
      </c>
      <c r="J43" s="51">
        <v>43646800</v>
      </c>
      <c r="K43" s="51">
        <v>0</v>
      </c>
      <c r="M43" s="51">
        <v>-43646800</v>
      </c>
      <c r="N43" s="51">
        <v>0</v>
      </c>
      <c r="O43" s="51">
        <v>43646800</v>
      </c>
    </row>
    <row r="44" spans="1:15" x14ac:dyDescent="0.25">
      <c r="A44" t="s">
        <v>280</v>
      </c>
      <c r="B44" t="s">
        <v>305</v>
      </c>
      <c r="C44" s="50" t="s">
        <v>306</v>
      </c>
      <c r="D44" s="50" t="s">
        <v>307</v>
      </c>
      <c r="E44" s="51">
        <v>4159848000</v>
      </c>
      <c r="F44" s="51">
        <v>0</v>
      </c>
      <c r="G44" s="51">
        <v>666288893</v>
      </c>
      <c r="H44" s="51">
        <v>4826136893</v>
      </c>
      <c r="I44" s="51">
        <v>765198890</v>
      </c>
      <c r="J44" s="51">
        <v>5662811209</v>
      </c>
      <c r="K44" s="51">
        <v>117.34</v>
      </c>
      <c r="M44" s="51">
        <v>-836674316</v>
      </c>
      <c r="N44" s="51">
        <v>0</v>
      </c>
      <c r="O44" s="51">
        <v>5662811209</v>
      </c>
    </row>
    <row r="45" spans="1:15" x14ac:dyDescent="0.25">
      <c r="A45" t="s">
        <v>280</v>
      </c>
      <c r="B45" t="s">
        <v>308</v>
      </c>
      <c r="C45" s="50" t="s">
        <v>309</v>
      </c>
      <c r="D45" s="50" t="s">
        <v>310</v>
      </c>
      <c r="E45" s="51">
        <v>15726893000</v>
      </c>
      <c r="F45" s="51">
        <v>0</v>
      </c>
      <c r="G45" s="51">
        <v>2377017697</v>
      </c>
      <c r="H45" s="51">
        <v>18103910697</v>
      </c>
      <c r="I45" s="51">
        <v>2216265458</v>
      </c>
      <c r="J45" s="51">
        <v>19132407604</v>
      </c>
      <c r="K45" s="51">
        <v>105.68</v>
      </c>
      <c r="M45" s="51">
        <v>-1028496907</v>
      </c>
      <c r="N45" s="51">
        <v>0</v>
      </c>
      <c r="O45" s="51">
        <v>19132407604</v>
      </c>
    </row>
    <row r="46" spans="1:15" x14ac:dyDescent="0.25">
      <c r="A46" t="s">
        <v>280</v>
      </c>
      <c r="B46" t="s">
        <v>311</v>
      </c>
      <c r="C46" s="50" t="s">
        <v>312</v>
      </c>
      <c r="D46" s="50" t="s">
        <v>313</v>
      </c>
      <c r="E46" s="51">
        <v>15726893000</v>
      </c>
      <c r="F46" s="51">
        <v>0</v>
      </c>
      <c r="G46" s="51">
        <v>2377017697</v>
      </c>
      <c r="H46" s="51">
        <v>18103910697</v>
      </c>
      <c r="I46" s="51">
        <v>2216265458</v>
      </c>
      <c r="J46" s="51">
        <v>19132407604</v>
      </c>
      <c r="K46" s="51">
        <v>105.68</v>
      </c>
      <c r="M46" s="51">
        <v>-1028496907</v>
      </c>
      <c r="N46" s="51">
        <v>0</v>
      </c>
      <c r="O46" s="51">
        <v>19132407604</v>
      </c>
    </row>
    <row r="47" spans="1:15" x14ac:dyDescent="0.25">
      <c r="A47" t="s">
        <v>280</v>
      </c>
      <c r="B47" t="s">
        <v>314</v>
      </c>
      <c r="C47" s="50" t="s">
        <v>315</v>
      </c>
      <c r="D47" s="50" t="s">
        <v>316</v>
      </c>
      <c r="E47" s="51">
        <v>15726893000</v>
      </c>
      <c r="F47" s="51">
        <v>0</v>
      </c>
      <c r="G47" s="51">
        <v>2377017697</v>
      </c>
      <c r="H47" s="51">
        <v>18103910697</v>
      </c>
      <c r="I47" s="51">
        <v>2216265458</v>
      </c>
      <c r="J47" s="51">
        <v>19132407604</v>
      </c>
      <c r="K47" s="51">
        <v>105.68</v>
      </c>
      <c r="M47" s="51">
        <v>-1028496907</v>
      </c>
      <c r="N47" s="51">
        <v>0</v>
      </c>
      <c r="O47" s="51">
        <v>19132407604</v>
      </c>
    </row>
    <row r="48" spans="1:15" x14ac:dyDescent="0.25">
      <c r="A48" t="s">
        <v>280</v>
      </c>
      <c r="B48" t="s">
        <v>317</v>
      </c>
      <c r="C48" s="50" t="s">
        <v>318</v>
      </c>
      <c r="D48" s="50" t="s">
        <v>319</v>
      </c>
      <c r="E48" s="51">
        <v>15726893000</v>
      </c>
      <c r="F48" s="51">
        <v>0</v>
      </c>
      <c r="G48" s="51">
        <v>2377017697</v>
      </c>
      <c r="H48" s="51">
        <v>18103910697</v>
      </c>
      <c r="I48" s="51">
        <v>2216265458</v>
      </c>
      <c r="J48" s="51">
        <v>19132407604</v>
      </c>
      <c r="K48" s="51">
        <v>105.68</v>
      </c>
      <c r="M48" s="51">
        <v>-1028496907</v>
      </c>
      <c r="N48" s="51">
        <v>0</v>
      </c>
      <c r="O48" s="51">
        <v>19132407604</v>
      </c>
    </row>
    <row r="49" spans="1:15" x14ac:dyDescent="0.25">
      <c r="A49" t="s">
        <v>280</v>
      </c>
      <c r="B49" t="s">
        <v>329</v>
      </c>
      <c r="C49" s="50" t="s">
        <v>330</v>
      </c>
      <c r="D49" s="50" t="s">
        <v>331</v>
      </c>
      <c r="E49" s="51">
        <v>29088641000</v>
      </c>
      <c r="F49" s="51">
        <v>-22884467000</v>
      </c>
      <c r="G49" s="51">
        <v>-22756345246</v>
      </c>
      <c r="H49" s="51">
        <v>6332295754</v>
      </c>
      <c r="I49" s="51">
        <v>-4244233380</v>
      </c>
      <c r="J49" s="51">
        <v>3903769440</v>
      </c>
      <c r="K49" s="51">
        <v>61.65</v>
      </c>
      <c r="M49" s="51">
        <v>2428526314</v>
      </c>
      <c r="N49" s="51">
        <v>0</v>
      </c>
      <c r="O49" s="51">
        <v>3903769440</v>
      </c>
    </row>
    <row r="50" spans="1:15" x14ac:dyDescent="0.25">
      <c r="A50" t="s">
        <v>280</v>
      </c>
      <c r="B50" t="s">
        <v>332</v>
      </c>
      <c r="C50" s="50" t="s">
        <v>333</v>
      </c>
      <c r="D50" s="50" t="s">
        <v>334</v>
      </c>
      <c r="E50" s="51">
        <v>11084467000</v>
      </c>
      <c r="F50" s="51">
        <v>-11084467000</v>
      </c>
      <c r="G50" s="51">
        <v>-10956345246</v>
      </c>
      <c r="H50" s="51">
        <v>128121754</v>
      </c>
      <c r="I50" s="51">
        <v>-4396663762</v>
      </c>
      <c r="J50" s="51">
        <v>128121754</v>
      </c>
      <c r="K50" s="51">
        <v>1000</v>
      </c>
      <c r="M50" s="51">
        <v>0</v>
      </c>
      <c r="N50" s="51">
        <v>0</v>
      </c>
      <c r="O50" s="51">
        <v>128121754</v>
      </c>
    </row>
    <row r="51" spans="1:15" x14ac:dyDescent="0.25">
      <c r="A51" t="s">
        <v>280</v>
      </c>
      <c r="B51" t="s">
        <v>335</v>
      </c>
      <c r="C51" s="50" t="s">
        <v>336</v>
      </c>
      <c r="D51" s="50" t="s">
        <v>337</v>
      </c>
      <c r="E51" s="51">
        <v>0</v>
      </c>
      <c r="F51" s="51">
        <v>0</v>
      </c>
      <c r="G51" s="51">
        <v>128121754</v>
      </c>
      <c r="H51" s="51">
        <v>128121754</v>
      </c>
      <c r="I51" s="51">
        <v>0</v>
      </c>
      <c r="J51" s="51">
        <v>128121754</v>
      </c>
      <c r="K51" s="51">
        <v>1000</v>
      </c>
      <c r="M51" s="51">
        <v>0</v>
      </c>
      <c r="N51" s="51">
        <v>0</v>
      </c>
      <c r="O51" s="51">
        <v>128121754</v>
      </c>
    </row>
    <row r="52" spans="1:15" x14ac:dyDescent="0.25">
      <c r="A52" t="s">
        <v>280</v>
      </c>
      <c r="B52" t="s">
        <v>338</v>
      </c>
      <c r="C52" s="50" t="s">
        <v>339</v>
      </c>
      <c r="D52" s="50" t="s">
        <v>340</v>
      </c>
      <c r="E52" s="51">
        <v>11084467000</v>
      </c>
      <c r="F52" s="51">
        <v>-11084467000</v>
      </c>
      <c r="G52" s="51">
        <v>-11084467000</v>
      </c>
      <c r="H52" s="51">
        <v>0</v>
      </c>
      <c r="I52" s="51">
        <v>-4396663762</v>
      </c>
      <c r="J52" s="51">
        <v>0</v>
      </c>
      <c r="K52" s="51">
        <v>0</v>
      </c>
      <c r="M52" s="51">
        <v>0</v>
      </c>
      <c r="N52" s="51">
        <v>0</v>
      </c>
      <c r="O52" s="51">
        <v>0</v>
      </c>
    </row>
    <row r="53" spans="1:15" x14ac:dyDescent="0.25">
      <c r="A53" t="s">
        <v>280</v>
      </c>
      <c r="B53" t="s">
        <v>341</v>
      </c>
      <c r="C53" s="50" t="s">
        <v>342</v>
      </c>
      <c r="D53" s="50" t="s">
        <v>343</v>
      </c>
      <c r="E53" s="51">
        <v>11084467000</v>
      </c>
      <c r="F53" s="51">
        <v>-11084467000</v>
      </c>
      <c r="G53" s="51">
        <v>-11084467000</v>
      </c>
      <c r="H53" s="51">
        <v>0</v>
      </c>
      <c r="I53" s="51">
        <v>-4396663762</v>
      </c>
      <c r="J53" s="51">
        <v>0</v>
      </c>
      <c r="K53" s="51">
        <v>0</v>
      </c>
      <c r="M53" s="51">
        <v>0</v>
      </c>
      <c r="N53" s="51">
        <v>0</v>
      </c>
      <c r="O53" s="51">
        <v>0</v>
      </c>
    </row>
    <row r="54" spans="1:15" x14ac:dyDescent="0.25">
      <c r="A54" t="s">
        <v>280</v>
      </c>
      <c r="B54" t="s">
        <v>344</v>
      </c>
      <c r="C54" s="50" t="s">
        <v>345</v>
      </c>
      <c r="D54" s="50" t="s">
        <v>346</v>
      </c>
      <c r="E54" s="51">
        <v>12830415000</v>
      </c>
      <c r="F54" s="51">
        <v>-11800000000</v>
      </c>
      <c r="G54" s="51">
        <v>-11800000000</v>
      </c>
      <c r="H54" s="51">
        <v>1030415000</v>
      </c>
      <c r="I54" s="51">
        <v>104578402</v>
      </c>
      <c r="J54" s="51">
        <v>1041060361</v>
      </c>
      <c r="K54" s="51">
        <v>101.03</v>
      </c>
      <c r="M54" s="51">
        <v>-10645361</v>
      </c>
      <c r="N54" s="51">
        <v>0</v>
      </c>
      <c r="O54" s="51">
        <v>1041060361</v>
      </c>
    </row>
    <row r="55" spans="1:15" x14ac:dyDescent="0.25">
      <c r="A55" t="s">
        <v>280</v>
      </c>
      <c r="B55" t="s">
        <v>347</v>
      </c>
      <c r="C55" s="50" t="s">
        <v>348</v>
      </c>
      <c r="D55" s="50" t="s">
        <v>349</v>
      </c>
      <c r="E55" s="51">
        <v>1030415000</v>
      </c>
      <c r="F55" s="51">
        <v>0</v>
      </c>
      <c r="G55" s="51">
        <v>0</v>
      </c>
      <c r="H55" s="51">
        <v>1030415000</v>
      </c>
      <c r="I55" s="51">
        <v>104578402</v>
      </c>
      <c r="J55" s="51">
        <v>1041060361</v>
      </c>
      <c r="K55" s="51">
        <v>101.03</v>
      </c>
      <c r="M55" s="51">
        <v>-10645361</v>
      </c>
      <c r="N55" s="51">
        <v>0</v>
      </c>
      <c r="O55" s="51">
        <v>1041060361</v>
      </c>
    </row>
    <row r="56" spans="1:15" x14ac:dyDescent="0.25">
      <c r="A56" t="s">
        <v>280</v>
      </c>
      <c r="B56" t="s">
        <v>350</v>
      </c>
      <c r="C56" s="50" t="s">
        <v>351</v>
      </c>
      <c r="D56" s="50" t="s">
        <v>352</v>
      </c>
      <c r="E56" s="51">
        <v>11800000000</v>
      </c>
      <c r="F56" s="51">
        <v>-11800000000</v>
      </c>
      <c r="G56" s="51">
        <v>-11800000000</v>
      </c>
      <c r="H56" s="51">
        <v>0</v>
      </c>
      <c r="I56" s="51">
        <v>0</v>
      </c>
      <c r="J56" s="51">
        <v>0</v>
      </c>
      <c r="K56" s="51">
        <v>0</v>
      </c>
      <c r="M56" s="51">
        <v>0</v>
      </c>
      <c r="N56" s="51">
        <v>0</v>
      </c>
      <c r="O56" s="51">
        <v>0</v>
      </c>
    </row>
    <row r="57" spans="1:15" x14ac:dyDescent="0.25">
      <c r="A57" t="s">
        <v>280</v>
      </c>
      <c r="B57" t="s">
        <v>353</v>
      </c>
      <c r="C57" s="50" t="s">
        <v>354</v>
      </c>
      <c r="D57" s="50" t="s">
        <v>355</v>
      </c>
      <c r="E57" s="51">
        <v>4200000000</v>
      </c>
      <c r="F57" s="51">
        <v>0</v>
      </c>
      <c r="G57" s="51">
        <v>0</v>
      </c>
      <c r="H57" s="51">
        <v>4200000000</v>
      </c>
      <c r="I57" s="51">
        <v>0</v>
      </c>
      <c r="J57" s="51">
        <v>1429007073</v>
      </c>
      <c r="K57" s="51">
        <v>34.020000000000003</v>
      </c>
      <c r="M57" s="51">
        <v>2770992927</v>
      </c>
      <c r="N57" s="51">
        <v>0</v>
      </c>
      <c r="O57" s="51">
        <v>1429007073</v>
      </c>
    </row>
    <row r="58" spans="1:15" x14ac:dyDescent="0.25">
      <c r="A58" t="s">
        <v>280</v>
      </c>
      <c r="B58" t="s">
        <v>356</v>
      </c>
      <c r="C58" s="50" t="s">
        <v>357</v>
      </c>
      <c r="D58" s="50" t="s">
        <v>358</v>
      </c>
      <c r="E58" s="51">
        <v>973759000</v>
      </c>
      <c r="F58" s="51">
        <v>0</v>
      </c>
      <c r="G58" s="51">
        <v>0</v>
      </c>
      <c r="H58" s="51">
        <v>973759000</v>
      </c>
      <c r="I58" s="51">
        <v>47851980</v>
      </c>
      <c r="J58" s="51">
        <v>1305580252</v>
      </c>
      <c r="K58" s="51">
        <v>134.08000000000001</v>
      </c>
      <c r="M58" s="51">
        <v>-331821252</v>
      </c>
      <c r="N58" s="51">
        <v>0</v>
      </c>
      <c r="O58" s="51">
        <v>1305580252</v>
      </c>
    </row>
    <row r="61" spans="1:15" x14ac:dyDescent="0.25">
      <c r="E61" s="51">
        <f>+E36+'[2]2EP_235 01'!E16</f>
        <v>100265596000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8"/>
  <sheetViews>
    <sheetView topLeftCell="B1" workbookViewId="0">
      <selection activeCell="P8" sqref="P8"/>
    </sheetView>
  </sheetViews>
  <sheetFormatPr baseColWidth="10" defaultRowHeight="15.75" x14ac:dyDescent="0.25"/>
  <cols>
    <col min="1" max="1" width="0" hidden="1" customWidth="1"/>
    <col min="2" max="2" width="13.625" customWidth="1"/>
    <col min="3" max="3" width="42" style="1" customWidth="1"/>
    <col min="4" max="4" width="17" bestFit="1" customWidth="1"/>
    <col min="5" max="5" width="16.625" bestFit="1" customWidth="1"/>
    <col min="6" max="6" width="17" bestFit="1" customWidth="1"/>
    <col min="7" max="7" width="1.875" hidden="1" customWidth="1"/>
    <col min="8" max="8" width="17" hidden="1" customWidth="1"/>
    <col min="9" max="9" width="16" hidden="1" customWidth="1"/>
    <col min="10" max="10" width="17" bestFit="1" customWidth="1"/>
    <col min="11" max="11" width="5.875" bestFit="1" customWidth="1"/>
    <col min="12" max="12" width="16" hidden="1" customWidth="1"/>
    <col min="13" max="13" width="17" bestFit="1" customWidth="1"/>
    <col min="14" max="14" width="5.875" bestFit="1" customWidth="1"/>
  </cols>
  <sheetData>
    <row r="1" spans="1:16" x14ac:dyDescent="0.25">
      <c r="B1" s="64" t="s">
        <v>192</v>
      </c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</row>
    <row r="2" spans="1:16" x14ac:dyDescent="0.25">
      <c r="B2" s="64" t="s">
        <v>1</v>
      </c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</row>
    <row r="3" spans="1:16" x14ac:dyDescent="0.25">
      <c r="B3" s="64" t="s">
        <v>2</v>
      </c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</row>
    <row r="4" spans="1:16" ht="16.5" thickBot="1" x14ac:dyDescent="0.3">
      <c r="B4" s="2"/>
      <c r="C4" s="3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6" x14ac:dyDescent="0.25">
      <c r="B5" s="65" t="s">
        <v>3</v>
      </c>
      <c r="C5" s="66"/>
      <c r="D5" s="67" t="s">
        <v>4</v>
      </c>
      <c r="E5" s="68"/>
      <c r="F5" s="66"/>
      <c r="G5" s="4"/>
      <c r="H5" s="5"/>
      <c r="I5" s="68" t="s">
        <v>5</v>
      </c>
      <c r="J5" s="68"/>
      <c r="K5" s="68"/>
      <c r="L5" s="68"/>
      <c r="M5" s="68"/>
      <c r="N5" s="66"/>
    </row>
    <row r="6" spans="1:16" s="30" customFormat="1" ht="16.5" thickBot="1" x14ac:dyDescent="0.3">
      <c r="A6" s="30" t="s">
        <v>57</v>
      </c>
      <c r="B6" s="6" t="s">
        <v>6</v>
      </c>
      <c r="C6" s="7" t="s">
        <v>7</v>
      </c>
      <c r="D6" s="8" t="s">
        <v>8</v>
      </c>
      <c r="E6" s="9" t="s">
        <v>9</v>
      </c>
      <c r="F6" s="10" t="s">
        <v>10</v>
      </c>
      <c r="G6" s="8" t="s">
        <v>11</v>
      </c>
      <c r="H6" s="9" t="s">
        <v>12</v>
      </c>
      <c r="I6" s="9" t="s">
        <v>13</v>
      </c>
      <c r="J6" s="9" t="s">
        <v>14</v>
      </c>
      <c r="K6" s="9" t="s">
        <v>15</v>
      </c>
      <c r="L6" s="9" t="s">
        <v>16</v>
      </c>
      <c r="M6" s="9" t="s">
        <v>17</v>
      </c>
      <c r="N6" s="10" t="s">
        <v>18</v>
      </c>
    </row>
    <row r="7" spans="1:16" x14ac:dyDescent="0.25">
      <c r="A7" t="s">
        <v>193</v>
      </c>
      <c r="B7" s="11" t="s">
        <v>19</v>
      </c>
      <c r="C7" s="12" t="s">
        <v>20</v>
      </c>
      <c r="D7" s="31">
        <v>259592276000</v>
      </c>
      <c r="E7" s="35">
        <v>-19429003702</v>
      </c>
      <c r="F7" s="33">
        <v>240163272298</v>
      </c>
      <c r="G7" s="34">
        <v>0</v>
      </c>
      <c r="H7" s="35">
        <v>240163272298</v>
      </c>
      <c r="I7" s="35">
        <v>33152242003</v>
      </c>
      <c r="J7" s="35">
        <v>210968176565</v>
      </c>
      <c r="K7" s="32">
        <v>87.84</v>
      </c>
      <c r="L7" s="35">
        <v>41349294649</v>
      </c>
      <c r="M7" s="35">
        <v>190888127882</v>
      </c>
      <c r="N7" s="36">
        <v>79.48</v>
      </c>
      <c r="P7">
        <f>M7/F7</f>
        <v>0.7948264780683939</v>
      </c>
    </row>
    <row r="8" spans="1:16" x14ac:dyDescent="0.25">
      <c r="A8" t="s">
        <v>193</v>
      </c>
      <c r="B8" s="17" t="s">
        <v>21</v>
      </c>
      <c r="C8" s="18" t="s">
        <v>22</v>
      </c>
      <c r="D8" s="37">
        <v>211325320000</v>
      </c>
      <c r="E8" s="41">
        <v>3637246298</v>
      </c>
      <c r="F8" s="39">
        <v>214962566298</v>
      </c>
      <c r="G8" s="40">
        <v>0</v>
      </c>
      <c r="H8" s="41">
        <v>214962566298</v>
      </c>
      <c r="I8" s="41">
        <v>30276634715</v>
      </c>
      <c r="J8" s="41">
        <v>202086716260</v>
      </c>
      <c r="K8" s="38">
        <v>94.01</v>
      </c>
      <c r="L8" s="41">
        <v>40175060585</v>
      </c>
      <c r="M8" s="41">
        <v>186383726397</v>
      </c>
      <c r="N8" s="42">
        <v>86.71</v>
      </c>
    </row>
    <row r="9" spans="1:16" x14ac:dyDescent="0.25">
      <c r="A9" t="s">
        <v>193</v>
      </c>
      <c r="B9" s="17" t="s">
        <v>59</v>
      </c>
      <c r="C9" s="18" t="s">
        <v>60</v>
      </c>
      <c r="D9" s="37">
        <v>116795907000</v>
      </c>
      <c r="E9" s="41">
        <v>7381791335</v>
      </c>
      <c r="F9" s="39">
        <v>124177698335</v>
      </c>
      <c r="G9" s="40">
        <v>0</v>
      </c>
      <c r="H9" s="41">
        <v>124177698335</v>
      </c>
      <c r="I9" s="41">
        <v>17658709855</v>
      </c>
      <c r="J9" s="41">
        <v>118899640329</v>
      </c>
      <c r="K9" s="38">
        <v>95.75</v>
      </c>
      <c r="L9" s="41">
        <v>26789032175</v>
      </c>
      <c r="M9" s="41">
        <v>113753068015</v>
      </c>
      <c r="N9" s="42">
        <v>91.61</v>
      </c>
    </row>
    <row r="10" spans="1:16" ht="31.5" x14ac:dyDescent="0.25">
      <c r="A10" t="s">
        <v>193</v>
      </c>
      <c r="B10" s="17" t="s">
        <v>61</v>
      </c>
      <c r="C10" s="18" t="s">
        <v>194</v>
      </c>
      <c r="D10" s="37">
        <v>64775980000</v>
      </c>
      <c r="E10" s="41">
        <v>-2149497369</v>
      </c>
      <c r="F10" s="39">
        <v>62626482631</v>
      </c>
      <c r="G10" s="40">
        <v>0</v>
      </c>
      <c r="H10" s="41">
        <v>62626482631</v>
      </c>
      <c r="I10" s="41">
        <v>15441353006</v>
      </c>
      <c r="J10" s="41">
        <v>60694840467</v>
      </c>
      <c r="K10" s="38">
        <v>96.92</v>
      </c>
      <c r="L10" s="41">
        <v>12606546687</v>
      </c>
      <c r="M10" s="41">
        <v>57860034148</v>
      </c>
      <c r="N10" s="42">
        <v>92.39</v>
      </c>
    </row>
    <row r="11" spans="1:16" x14ac:dyDescent="0.25">
      <c r="A11" t="s">
        <v>193</v>
      </c>
      <c r="B11" s="17" t="s">
        <v>63</v>
      </c>
      <c r="C11" s="18" t="s">
        <v>64</v>
      </c>
      <c r="D11" s="37">
        <v>45330682000</v>
      </c>
      <c r="E11" s="41">
        <v>424516979</v>
      </c>
      <c r="F11" s="39">
        <v>45755198979</v>
      </c>
      <c r="G11" s="40">
        <v>0</v>
      </c>
      <c r="H11" s="41">
        <v>45755198979</v>
      </c>
      <c r="I11" s="41">
        <v>7654412493</v>
      </c>
      <c r="J11" s="41">
        <v>45099097960</v>
      </c>
      <c r="K11" s="38">
        <v>98.57</v>
      </c>
      <c r="L11" s="41">
        <v>7628225120</v>
      </c>
      <c r="M11" s="41">
        <v>45072910587</v>
      </c>
      <c r="N11" s="42">
        <v>98.51</v>
      </c>
    </row>
    <row r="12" spans="1:16" x14ac:dyDescent="0.25">
      <c r="A12" t="s">
        <v>193</v>
      </c>
      <c r="B12" s="17" t="s">
        <v>65</v>
      </c>
      <c r="C12" s="18" t="s">
        <v>66</v>
      </c>
      <c r="D12" s="37">
        <v>203051000</v>
      </c>
      <c r="E12" s="41">
        <v>47349698</v>
      </c>
      <c r="F12" s="39">
        <v>250400698</v>
      </c>
      <c r="G12" s="40">
        <v>0</v>
      </c>
      <c r="H12" s="41">
        <v>250400698</v>
      </c>
      <c r="I12" s="41">
        <v>18548848</v>
      </c>
      <c r="J12" s="41">
        <v>205722830</v>
      </c>
      <c r="K12" s="38">
        <v>82.16</v>
      </c>
      <c r="L12" s="41">
        <v>18548848</v>
      </c>
      <c r="M12" s="41">
        <v>205722830</v>
      </c>
      <c r="N12" s="42">
        <v>82.16</v>
      </c>
    </row>
    <row r="13" spans="1:16" ht="31.5" x14ac:dyDescent="0.25">
      <c r="A13" t="s">
        <v>193</v>
      </c>
      <c r="B13" s="17" t="s">
        <v>67</v>
      </c>
      <c r="C13" s="18" t="s">
        <v>195</v>
      </c>
      <c r="D13" s="37">
        <v>141357000</v>
      </c>
      <c r="E13" s="38">
        <v>0</v>
      </c>
      <c r="F13" s="39">
        <v>141357000</v>
      </c>
      <c r="G13" s="40">
        <v>0</v>
      </c>
      <c r="H13" s="41">
        <v>141357000</v>
      </c>
      <c r="I13" s="41">
        <v>11882139</v>
      </c>
      <c r="J13" s="41">
        <v>116731415</v>
      </c>
      <c r="K13" s="38">
        <v>82.58</v>
      </c>
      <c r="L13" s="41">
        <v>11882139</v>
      </c>
      <c r="M13" s="41">
        <v>116731415</v>
      </c>
      <c r="N13" s="42">
        <v>82.58</v>
      </c>
    </row>
    <row r="14" spans="1:16" x14ac:dyDescent="0.25">
      <c r="A14" t="s">
        <v>193</v>
      </c>
      <c r="B14" s="17" t="s">
        <v>69</v>
      </c>
      <c r="C14" s="18" t="s">
        <v>70</v>
      </c>
      <c r="D14" s="37">
        <v>58048000</v>
      </c>
      <c r="E14" s="41">
        <v>6094515</v>
      </c>
      <c r="F14" s="39">
        <v>64142515</v>
      </c>
      <c r="G14" s="40">
        <v>0</v>
      </c>
      <c r="H14" s="41">
        <v>64142515</v>
      </c>
      <c r="I14" s="41">
        <v>3009767</v>
      </c>
      <c r="J14" s="41">
        <v>49139453</v>
      </c>
      <c r="K14" s="38">
        <v>76.61</v>
      </c>
      <c r="L14" s="41">
        <v>3009767</v>
      </c>
      <c r="M14" s="41">
        <v>49139453</v>
      </c>
      <c r="N14" s="42">
        <v>76.61</v>
      </c>
    </row>
    <row r="15" spans="1:16" x14ac:dyDescent="0.25">
      <c r="A15" t="s">
        <v>193</v>
      </c>
      <c r="B15" s="17" t="s">
        <v>71</v>
      </c>
      <c r="C15" s="18" t="s">
        <v>72</v>
      </c>
      <c r="D15" s="37">
        <v>60142000</v>
      </c>
      <c r="E15" s="38">
        <v>0</v>
      </c>
      <c r="F15" s="39">
        <v>60142000</v>
      </c>
      <c r="G15" s="40">
        <v>0</v>
      </c>
      <c r="H15" s="41">
        <v>60142000</v>
      </c>
      <c r="I15" s="41">
        <v>2768429</v>
      </c>
      <c r="J15" s="41">
        <v>45199329</v>
      </c>
      <c r="K15" s="38">
        <v>75.150000000000006</v>
      </c>
      <c r="L15" s="41">
        <v>2768429</v>
      </c>
      <c r="M15" s="41">
        <v>45199329</v>
      </c>
      <c r="N15" s="42">
        <v>75.150000000000006</v>
      </c>
    </row>
    <row r="16" spans="1:16" x14ac:dyDescent="0.25">
      <c r="A16" t="s">
        <v>193</v>
      </c>
      <c r="B16" s="17" t="s">
        <v>73</v>
      </c>
      <c r="C16" s="18" t="s">
        <v>74</v>
      </c>
      <c r="D16" s="37">
        <v>1313508000</v>
      </c>
      <c r="E16" s="41">
        <v>360756239</v>
      </c>
      <c r="F16" s="39">
        <v>1674264239</v>
      </c>
      <c r="G16" s="40">
        <v>0</v>
      </c>
      <c r="H16" s="41">
        <v>1674264239</v>
      </c>
      <c r="I16" s="41">
        <v>55428873</v>
      </c>
      <c r="J16" s="41">
        <v>1441641774</v>
      </c>
      <c r="K16" s="38">
        <v>86.11</v>
      </c>
      <c r="L16" s="41">
        <v>55428873</v>
      </c>
      <c r="M16" s="41">
        <v>1441641774</v>
      </c>
      <c r="N16" s="42">
        <v>86.11</v>
      </c>
    </row>
    <row r="17" spans="1:14" x14ac:dyDescent="0.25">
      <c r="A17" t="s">
        <v>193</v>
      </c>
      <c r="B17" s="17" t="s">
        <v>75</v>
      </c>
      <c r="C17" s="18" t="s">
        <v>76</v>
      </c>
      <c r="D17" s="37">
        <v>4206124000</v>
      </c>
      <c r="E17" s="38">
        <v>0</v>
      </c>
      <c r="F17" s="39">
        <v>4206124000</v>
      </c>
      <c r="G17" s="40">
        <v>0</v>
      </c>
      <c r="H17" s="41">
        <v>4206124000</v>
      </c>
      <c r="I17" s="41">
        <v>18943867</v>
      </c>
      <c r="J17" s="41">
        <v>4065224344</v>
      </c>
      <c r="K17" s="38">
        <v>96.65</v>
      </c>
      <c r="L17" s="41">
        <v>4702847</v>
      </c>
      <c r="M17" s="41">
        <v>4050983324</v>
      </c>
      <c r="N17" s="42">
        <v>96.31</v>
      </c>
    </row>
    <row r="18" spans="1:14" x14ac:dyDescent="0.25">
      <c r="A18" t="s">
        <v>193</v>
      </c>
      <c r="B18" s="17" t="s">
        <v>77</v>
      </c>
      <c r="C18" s="18" t="s">
        <v>78</v>
      </c>
      <c r="D18" s="37">
        <v>4829813000</v>
      </c>
      <c r="E18" s="38">
        <v>0</v>
      </c>
      <c r="F18" s="39">
        <v>4829813000</v>
      </c>
      <c r="G18" s="40">
        <v>0</v>
      </c>
      <c r="H18" s="41">
        <v>4829813000</v>
      </c>
      <c r="I18" s="41">
        <v>4654399915</v>
      </c>
      <c r="J18" s="41">
        <v>4714491310</v>
      </c>
      <c r="K18" s="38">
        <v>97.61</v>
      </c>
      <c r="L18" s="41">
        <v>4636425132</v>
      </c>
      <c r="M18" s="41">
        <v>4696516527</v>
      </c>
      <c r="N18" s="42">
        <v>97.24</v>
      </c>
    </row>
    <row r="19" spans="1:14" x14ac:dyDescent="0.25">
      <c r="A19" t="s">
        <v>193</v>
      </c>
      <c r="B19" s="17" t="s">
        <v>79</v>
      </c>
      <c r="C19" s="18" t="s">
        <v>80</v>
      </c>
      <c r="D19" s="37">
        <v>3058209000</v>
      </c>
      <c r="E19" s="41">
        <v>42017729</v>
      </c>
      <c r="F19" s="39">
        <v>3100226729</v>
      </c>
      <c r="G19" s="40">
        <v>0</v>
      </c>
      <c r="H19" s="41">
        <v>3100226729</v>
      </c>
      <c r="I19" s="41">
        <v>2788807648</v>
      </c>
      <c r="J19" s="41">
        <v>2936090218</v>
      </c>
      <c r="K19" s="38">
        <v>94.71</v>
      </c>
      <c r="L19" s="41">
        <v>12527941</v>
      </c>
      <c r="M19" s="41">
        <v>159810511</v>
      </c>
      <c r="N19" s="42">
        <v>5.15</v>
      </c>
    </row>
    <row r="20" spans="1:14" x14ac:dyDescent="0.25">
      <c r="A20" t="s">
        <v>193</v>
      </c>
      <c r="B20" s="17" t="s">
        <v>81</v>
      </c>
      <c r="C20" s="18" t="s">
        <v>82</v>
      </c>
      <c r="D20" s="37">
        <v>1436345000</v>
      </c>
      <c r="E20" s="41">
        <v>96618920</v>
      </c>
      <c r="F20" s="39">
        <v>1532963920</v>
      </c>
      <c r="G20" s="40">
        <v>0</v>
      </c>
      <c r="H20" s="41">
        <v>1532963920</v>
      </c>
      <c r="I20" s="41">
        <v>112125694</v>
      </c>
      <c r="J20" s="41">
        <v>1251368185</v>
      </c>
      <c r="K20" s="38">
        <v>81.63</v>
      </c>
      <c r="L20" s="41">
        <v>112125694</v>
      </c>
      <c r="M20" s="41">
        <v>1251368185</v>
      </c>
      <c r="N20" s="42">
        <v>81.63</v>
      </c>
    </row>
    <row r="21" spans="1:14" x14ac:dyDescent="0.25">
      <c r="A21" t="s">
        <v>193</v>
      </c>
      <c r="B21" s="17" t="s">
        <v>83</v>
      </c>
      <c r="C21" s="18" t="s">
        <v>84</v>
      </c>
      <c r="D21" s="37">
        <v>492735000</v>
      </c>
      <c r="E21" s="41">
        <v>3638551</v>
      </c>
      <c r="F21" s="39">
        <v>496373551</v>
      </c>
      <c r="G21" s="40">
        <v>0</v>
      </c>
      <c r="H21" s="41">
        <v>496373551</v>
      </c>
      <c r="I21" s="41">
        <v>36364899</v>
      </c>
      <c r="J21" s="41">
        <v>426571145</v>
      </c>
      <c r="K21" s="38">
        <v>85.94</v>
      </c>
      <c r="L21" s="41">
        <v>36364899</v>
      </c>
      <c r="M21" s="41">
        <v>426571145</v>
      </c>
      <c r="N21" s="42">
        <v>85.94</v>
      </c>
    </row>
    <row r="22" spans="1:14" x14ac:dyDescent="0.25">
      <c r="A22" t="s">
        <v>193</v>
      </c>
      <c r="B22" s="17" t="s">
        <v>85</v>
      </c>
      <c r="C22" s="18" t="s">
        <v>86</v>
      </c>
      <c r="D22" s="37">
        <v>146879000</v>
      </c>
      <c r="E22" s="38">
        <v>0</v>
      </c>
      <c r="F22" s="39">
        <v>146879000</v>
      </c>
      <c r="G22" s="40">
        <v>0</v>
      </c>
      <c r="H22" s="41">
        <v>146879000</v>
      </c>
      <c r="I22" s="41">
        <v>10536243</v>
      </c>
      <c r="J22" s="41">
        <v>118440762</v>
      </c>
      <c r="K22" s="38">
        <v>80.64</v>
      </c>
      <c r="L22" s="41">
        <v>10536243</v>
      </c>
      <c r="M22" s="41">
        <v>118440762</v>
      </c>
      <c r="N22" s="42">
        <v>80.64</v>
      </c>
    </row>
    <row r="23" spans="1:14" x14ac:dyDescent="0.25">
      <c r="A23" t="s">
        <v>193</v>
      </c>
      <c r="B23" s="17" t="s">
        <v>196</v>
      </c>
      <c r="C23" s="18" t="s">
        <v>197</v>
      </c>
      <c r="D23" s="37">
        <v>207975000</v>
      </c>
      <c r="E23" s="38">
        <v>0</v>
      </c>
      <c r="F23" s="39">
        <v>207975000</v>
      </c>
      <c r="G23" s="40">
        <v>0</v>
      </c>
      <c r="H23" s="41">
        <v>207975000</v>
      </c>
      <c r="I23" s="41">
        <v>1828717</v>
      </c>
      <c r="J23" s="41">
        <v>134001605</v>
      </c>
      <c r="K23" s="38">
        <v>64.430000000000007</v>
      </c>
      <c r="L23" s="41">
        <v>1828717</v>
      </c>
      <c r="M23" s="41">
        <v>134001605</v>
      </c>
      <c r="N23" s="42">
        <v>64.430000000000007</v>
      </c>
    </row>
    <row r="24" spans="1:14" x14ac:dyDescent="0.25">
      <c r="A24" t="s">
        <v>193</v>
      </c>
      <c r="B24" s="17" t="s">
        <v>198</v>
      </c>
      <c r="C24" s="18" t="s">
        <v>199</v>
      </c>
      <c r="D24" s="37">
        <v>3130490000</v>
      </c>
      <c r="E24" s="41">
        <v>-3130490000</v>
      </c>
      <c r="F24" s="42">
        <v>0</v>
      </c>
      <c r="G24" s="40">
        <v>0</v>
      </c>
      <c r="H24" s="38">
        <v>0</v>
      </c>
      <c r="I24" s="38">
        <v>0</v>
      </c>
      <c r="J24" s="38">
        <v>0</v>
      </c>
      <c r="K24" s="38">
        <v>0</v>
      </c>
      <c r="L24" s="38">
        <v>0</v>
      </c>
      <c r="M24" s="38">
        <v>0</v>
      </c>
      <c r="N24" s="42">
        <v>0</v>
      </c>
    </row>
    <row r="25" spans="1:14" x14ac:dyDescent="0.25">
      <c r="A25" t="s">
        <v>193</v>
      </c>
      <c r="B25" s="17" t="s">
        <v>200</v>
      </c>
      <c r="C25" s="18" t="s">
        <v>201</v>
      </c>
      <c r="D25" s="37">
        <v>117215000</v>
      </c>
      <c r="E25" s="38">
        <v>0</v>
      </c>
      <c r="F25" s="39">
        <v>117215000</v>
      </c>
      <c r="G25" s="40">
        <v>0</v>
      </c>
      <c r="H25" s="41">
        <v>117215000</v>
      </c>
      <c r="I25" s="41">
        <v>71567894</v>
      </c>
      <c r="J25" s="41">
        <v>86815383</v>
      </c>
      <c r="K25" s="38">
        <v>74.069999999999993</v>
      </c>
      <c r="L25" s="41">
        <v>71567894</v>
      </c>
      <c r="M25" s="41">
        <v>86815383</v>
      </c>
      <c r="N25" s="42">
        <v>74.069999999999993</v>
      </c>
    </row>
    <row r="26" spans="1:14" x14ac:dyDescent="0.25">
      <c r="A26" t="s">
        <v>193</v>
      </c>
      <c r="B26" s="17" t="s">
        <v>202</v>
      </c>
      <c r="C26" s="18" t="s">
        <v>203</v>
      </c>
      <c r="D26" s="37">
        <v>59672000</v>
      </c>
      <c r="E26" s="38">
        <v>0</v>
      </c>
      <c r="F26" s="39">
        <v>59672000</v>
      </c>
      <c r="G26" s="40">
        <v>0</v>
      </c>
      <c r="H26" s="41">
        <v>59672000</v>
      </c>
      <c r="I26" s="41">
        <v>58772197</v>
      </c>
      <c r="J26" s="41">
        <v>58772197</v>
      </c>
      <c r="K26" s="38">
        <v>98.49</v>
      </c>
      <c r="L26" s="41">
        <v>58772197</v>
      </c>
      <c r="M26" s="41">
        <v>58772197</v>
      </c>
      <c r="N26" s="42">
        <v>98.49</v>
      </c>
    </row>
    <row r="27" spans="1:14" x14ac:dyDescent="0.25">
      <c r="A27" t="s">
        <v>193</v>
      </c>
      <c r="B27" s="17" t="s">
        <v>204</v>
      </c>
      <c r="C27" s="18" t="s">
        <v>205</v>
      </c>
      <c r="D27" s="37">
        <v>57543000</v>
      </c>
      <c r="E27" s="38">
        <v>0</v>
      </c>
      <c r="F27" s="39">
        <v>57543000</v>
      </c>
      <c r="G27" s="40">
        <v>0</v>
      </c>
      <c r="H27" s="41">
        <v>57543000</v>
      </c>
      <c r="I27" s="41">
        <v>12795697</v>
      </c>
      <c r="J27" s="41">
        <v>28043186</v>
      </c>
      <c r="K27" s="38">
        <v>48.73</v>
      </c>
      <c r="L27" s="41">
        <v>12795697</v>
      </c>
      <c r="M27" s="41">
        <v>28043186</v>
      </c>
      <c r="N27" s="42">
        <v>48.73</v>
      </c>
    </row>
    <row r="28" spans="1:14" x14ac:dyDescent="0.25">
      <c r="A28" t="s">
        <v>193</v>
      </c>
      <c r="B28" s="17" t="s">
        <v>89</v>
      </c>
      <c r="C28" s="18" t="s">
        <v>90</v>
      </c>
      <c r="D28" s="37">
        <v>43407000</v>
      </c>
      <c r="E28" s="38">
        <v>0</v>
      </c>
      <c r="F28" s="39">
        <v>43407000</v>
      </c>
      <c r="G28" s="40">
        <v>0</v>
      </c>
      <c r="H28" s="41">
        <v>43407000</v>
      </c>
      <c r="I28" s="41">
        <v>727580</v>
      </c>
      <c r="J28" s="41">
        <v>4304754</v>
      </c>
      <c r="K28" s="38">
        <v>9.92</v>
      </c>
      <c r="L28" s="41">
        <v>604144</v>
      </c>
      <c r="M28" s="41">
        <v>4181318</v>
      </c>
      <c r="N28" s="42">
        <v>9.6300000000000008</v>
      </c>
    </row>
    <row r="29" spans="1:14" x14ac:dyDescent="0.25">
      <c r="A29" t="s">
        <v>193</v>
      </c>
      <c r="B29" s="17" t="s">
        <v>93</v>
      </c>
      <c r="C29" s="18" t="s">
        <v>94</v>
      </c>
      <c r="D29" s="37">
        <v>31286495000</v>
      </c>
      <c r="E29" s="41">
        <v>8117782713</v>
      </c>
      <c r="F29" s="39">
        <v>39404277713</v>
      </c>
      <c r="G29" s="40">
        <v>0</v>
      </c>
      <c r="H29" s="41">
        <v>39404277713</v>
      </c>
      <c r="I29" s="41">
        <v>667300248</v>
      </c>
      <c r="J29" s="41">
        <v>38499309983</v>
      </c>
      <c r="K29" s="38">
        <v>97.7</v>
      </c>
      <c r="L29" s="41">
        <v>11332772887</v>
      </c>
      <c r="M29" s="41">
        <v>36314631974</v>
      </c>
      <c r="N29" s="42">
        <v>92.16</v>
      </c>
    </row>
    <row r="30" spans="1:14" x14ac:dyDescent="0.25">
      <c r="A30" t="s">
        <v>193</v>
      </c>
      <c r="B30" s="17" t="s">
        <v>95</v>
      </c>
      <c r="C30" s="18" t="s">
        <v>96</v>
      </c>
      <c r="D30" s="37">
        <v>875496000</v>
      </c>
      <c r="E30" s="38">
        <v>0</v>
      </c>
      <c r="F30" s="39">
        <v>875496000</v>
      </c>
      <c r="G30" s="40">
        <v>0</v>
      </c>
      <c r="H30" s="41">
        <v>875496000</v>
      </c>
      <c r="I30" s="41">
        <v>115085200</v>
      </c>
      <c r="J30" s="41">
        <v>839044000</v>
      </c>
      <c r="K30" s="38">
        <v>95.84</v>
      </c>
      <c r="L30" s="41">
        <v>135172454</v>
      </c>
      <c r="M30" s="41">
        <v>614413441</v>
      </c>
      <c r="N30" s="42">
        <v>70.180000000000007</v>
      </c>
    </row>
    <row r="31" spans="1:14" x14ac:dyDescent="0.25">
      <c r="A31" t="s">
        <v>193</v>
      </c>
      <c r="B31" s="17" t="s">
        <v>97</v>
      </c>
      <c r="C31" s="18" t="s">
        <v>98</v>
      </c>
      <c r="D31" s="37">
        <v>875496000</v>
      </c>
      <c r="E31" s="38">
        <v>0</v>
      </c>
      <c r="F31" s="39">
        <v>875496000</v>
      </c>
      <c r="G31" s="40">
        <v>0</v>
      </c>
      <c r="H31" s="41">
        <v>875496000</v>
      </c>
      <c r="I31" s="41">
        <v>115085200</v>
      </c>
      <c r="J31" s="41">
        <v>839044000</v>
      </c>
      <c r="K31" s="38">
        <v>95.84</v>
      </c>
      <c r="L31" s="41">
        <v>135172454</v>
      </c>
      <c r="M31" s="41">
        <v>614413441</v>
      </c>
      <c r="N31" s="42">
        <v>70.180000000000007</v>
      </c>
    </row>
    <row r="32" spans="1:14" x14ac:dyDescent="0.25">
      <c r="A32" t="s">
        <v>193</v>
      </c>
      <c r="B32" s="17" t="s">
        <v>99</v>
      </c>
      <c r="C32" s="18" t="s">
        <v>100</v>
      </c>
      <c r="D32" s="37">
        <v>2500000000</v>
      </c>
      <c r="E32" s="41">
        <v>920000000</v>
      </c>
      <c r="F32" s="39">
        <v>3420000000</v>
      </c>
      <c r="G32" s="40">
        <v>0</v>
      </c>
      <c r="H32" s="41">
        <v>3420000000</v>
      </c>
      <c r="I32" s="41">
        <v>-8237974</v>
      </c>
      <c r="J32" s="41">
        <v>3331097924</v>
      </c>
      <c r="K32" s="38">
        <v>97.4</v>
      </c>
      <c r="L32" s="41">
        <v>605653643</v>
      </c>
      <c r="M32" s="41">
        <v>3140331031</v>
      </c>
      <c r="N32" s="42">
        <v>91.82</v>
      </c>
    </row>
    <row r="33" spans="1:14" x14ac:dyDescent="0.25">
      <c r="A33" t="s">
        <v>193</v>
      </c>
      <c r="B33" s="17" t="s">
        <v>101</v>
      </c>
      <c r="C33" s="18" t="s">
        <v>102</v>
      </c>
      <c r="D33" s="37">
        <v>27910999000</v>
      </c>
      <c r="E33" s="41">
        <v>7197782713</v>
      </c>
      <c r="F33" s="39">
        <v>35108781713</v>
      </c>
      <c r="G33" s="40">
        <v>0</v>
      </c>
      <c r="H33" s="41">
        <v>35108781713</v>
      </c>
      <c r="I33" s="41">
        <v>560453022</v>
      </c>
      <c r="J33" s="41">
        <v>34329168059</v>
      </c>
      <c r="K33" s="38">
        <v>97.78</v>
      </c>
      <c r="L33" s="41">
        <v>10591946790</v>
      </c>
      <c r="M33" s="41">
        <v>32559887502</v>
      </c>
      <c r="N33" s="42">
        <v>92.74</v>
      </c>
    </row>
    <row r="34" spans="1:14" ht="31.5" x14ac:dyDescent="0.25">
      <c r="A34" t="s">
        <v>193</v>
      </c>
      <c r="B34" s="17" t="s">
        <v>103</v>
      </c>
      <c r="C34" s="18" t="s">
        <v>206</v>
      </c>
      <c r="D34" s="37">
        <v>20733432000</v>
      </c>
      <c r="E34" s="41">
        <v>1413505991</v>
      </c>
      <c r="F34" s="39">
        <v>22146937991</v>
      </c>
      <c r="G34" s="40">
        <v>0</v>
      </c>
      <c r="H34" s="41">
        <v>22146937991</v>
      </c>
      <c r="I34" s="41">
        <v>1550056601</v>
      </c>
      <c r="J34" s="41">
        <v>19705489879</v>
      </c>
      <c r="K34" s="38">
        <v>88.98</v>
      </c>
      <c r="L34" s="41">
        <v>2849712601</v>
      </c>
      <c r="M34" s="41">
        <v>19578401893</v>
      </c>
      <c r="N34" s="42">
        <v>88.4</v>
      </c>
    </row>
    <row r="35" spans="1:14" x14ac:dyDescent="0.25">
      <c r="A35" t="s">
        <v>193</v>
      </c>
      <c r="B35" s="17" t="s">
        <v>105</v>
      </c>
      <c r="C35" s="18" t="s">
        <v>106</v>
      </c>
      <c r="D35" s="37">
        <v>14318715000</v>
      </c>
      <c r="E35" s="41">
        <v>933505991</v>
      </c>
      <c r="F35" s="39">
        <v>15252220991</v>
      </c>
      <c r="G35" s="40">
        <v>0</v>
      </c>
      <c r="H35" s="41">
        <v>15252220991</v>
      </c>
      <c r="I35" s="41">
        <v>1032594085</v>
      </c>
      <c r="J35" s="41">
        <v>13190054117</v>
      </c>
      <c r="K35" s="38">
        <v>86.48</v>
      </c>
      <c r="L35" s="41">
        <v>1773694306</v>
      </c>
      <c r="M35" s="41">
        <v>13086180146</v>
      </c>
      <c r="N35" s="42">
        <v>85.8</v>
      </c>
    </row>
    <row r="36" spans="1:14" x14ac:dyDescent="0.25">
      <c r="A36" t="s">
        <v>193</v>
      </c>
      <c r="B36" s="17" t="s">
        <v>107</v>
      </c>
      <c r="C36" s="18" t="s">
        <v>108</v>
      </c>
      <c r="D36" s="37">
        <v>4153773000</v>
      </c>
      <c r="E36" s="41">
        <v>933505991</v>
      </c>
      <c r="F36" s="39">
        <v>5087278991</v>
      </c>
      <c r="G36" s="40">
        <v>0</v>
      </c>
      <c r="H36" s="41">
        <v>5087278991</v>
      </c>
      <c r="I36" s="41">
        <v>344312298</v>
      </c>
      <c r="J36" s="41">
        <v>4761781410</v>
      </c>
      <c r="K36" s="38">
        <v>93.6</v>
      </c>
      <c r="L36" s="41">
        <v>380830094</v>
      </c>
      <c r="M36" s="41">
        <v>4743627206</v>
      </c>
      <c r="N36" s="42">
        <v>93.24</v>
      </c>
    </row>
    <row r="37" spans="1:14" x14ac:dyDescent="0.25">
      <c r="A37" t="s">
        <v>193</v>
      </c>
      <c r="B37" s="17" t="s">
        <v>109</v>
      </c>
      <c r="C37" s="18" t="s">
        <v>110</v>
      </c>
      <c r="D37" s="37">
        <v>2886546000</v>
      </c>
      <c r="E37" s="38">
        <v>0</v>
      </c>
      <c r="F37" s="39">
        <v>2886546000</v>
      </c>
      <c r="G37" s="40">
        <v>0</v>
      </c>
      <c r="H37" s="41">
        <v>2886546000</v>
      </c>
      <c r="I37" s="41">
        <v>194787375</v>
      </c>
      <c r="J37" s="41">
        <v>2365293200</v>
      </c>
      <c r="K37" s="38">
        <v>81.94</v>
      </c>
      <c r="L37" s="41">
        <v>391228800</v>
      </c>
      <c r="M37" s="41">
        <v>2353051625</v>
      </c>
      <c r="N37" s="42">
        <v>81.52</v>
      </c>
    </row>
    <row r="38" spans="1:14" x14ac:dyDescent="0.25">
      <c r="A38" t="s">
        <v>193</v>
      </c>
      <c r="B38" s="17" t="s">
        <v>111</v>
      </c>
      <c r="C38" s="18" t="s">
        <v>112</v>
      </c>
      <c r="D38" s="37">
        <v>4691548000</v>
      </c>
      <c r="E38" s="38">
        <v>0</v>
      </c>
      <c r="F38" s="39">
        <v>4691548000</v>
      </c>
      <c r="G38" s="40">
        <v>0</v>
      </c>
      <c r="H38" s="41">
        <v>4691548000</v>
      </c>
      <c r="I38" s="41">
        <v>339948584</v>
      </c>
      <c r="J38" s="41">
        <v>3892338091</v>
      </c>
      <c r="K38" s="38">
        <v>82.96</v>
      </c>
      <c r="L38" s="41">
        <v>672634244</v>
      </c>
      <c r="M38" s="41">
        <v>3829378107</v>
      </c>
      <c r="N38" s="42">
        <v>81.62</v>
      </c>
    </row>
    <row r="39" spans="1:14" x14ac:dyDescent="0.25">
      <c r="A39" t="s">
        <v>193</v>
      </c>
      <c r="B39" s="17" t="s">
        <v>113</v>
      </c>
      <c r="C39" s="18" t="s">
        <v>114</v>
      </c>
      <c r="D39" s="37">
        <v>270743000</v>
      </c>
      <c r="E39" s="38">
        <v>0</v>
      </c>
      <c r="F39" s="39">
        <v>270743000</v>
      </c>
      <c r="G39" s="40">
        <v>0</v>
      </c>
      <c r="H39" s="41">
        <v>270743000</v>
      </c>
      <c r="I39" s="41">
        <v>20590788</v>
      </c>
      <c r="J39" s="41">
        <v>233439736</v>
      </c>
      <c r="K39" s="38">
        <v>86.22</v>
      </c>
      <c r="L39" s="41">
        <v>40705488</v>
      </c>
      <c r="M39" s="41">
        <v>232226648</v>
      </c>
      <c r="N39" s="42">
        <v>85.77</v>
      </c>
    </row>
    <row r="40" spans="1:14" x14ac:dyDescent="0.25">
      <c r="A40" t="s">
        <v>193</v>
      </c>
      <c r="B40" s="17" t="s">
        <v>115</v>
      </c>
      <c r="C40" s="18" t="s">
        <v>116</v>
      </c>
      <c r="D40" s="37">
        <v>2316105000</v>
      </c>
      <c r="E40" s="38">
        <v>0</v>
      </c>
      <c r="F40" s="39">
        <v>2316105000</v>
      </c>
      <c r="G40" s="40">
        <v>0</v>
      </c>
      <c r="H40" s="41">
        <v>2316105000</v>
      </c>
      <c r="I40" s="41">
        <v>132955040</v>
      </c>
      <c r="J40" s="41">
        <v>1937201680</v>
      </c>
      <c r="K40" s="38">
        <v>83.64</v>
      </c>
      <c r="L40" s="41">
        <v>288295680</v>
      </c>
      <c r="M40" s="41">
        <v>1927896560</v>
      </c>
      <c r="N40" s="42">
        <v>83.24</v>
      </c>
    </row>
    <row r="41" spans="1:14" x14ac:dyDescent="0.25">
      <c r="A41" t="s">
        <v>193</v>
      </c>
      <c r="B41" s="17" t="s">
        <v>117</v>
      </c>
      <c r="C41" s="18" t="s">
        <v>118</v>
      </c>
      <c r="D41" s="37">
        <v>6414717000</v>
      </c>
      <c r="E41" s="41">
        <v>480000000</v>
      </c>
      <c r="F41" s="39">
        <v>6894717000</v>
      </c>
      <c r="G41" s="40">
        <v>0</v>
      </c>
      <c r="H41" s="41">
        <v>6894717000</v>
      </c>
      <c r="I41" s="41">
        <v>517462516</v>
      </c>
      <c r="J41" s="41">
        <v>6515435762</v>
      </c>
      <c r="K41" s="38">
        <v>94.5</v>
      </c>
      <c r="L41" s="41">
        <v>1076018295</v>
      </c>
      <c r="M41" s="41">
        <v>6492221747</v>
      </c>
      <c r="N41" s="42">
        <v>94.16</v>
      </c>
    </row>
    <row r="42" spans="1:14" x14ac:dyDescent="0.25">
      <c r="A42" t="s">
        <v>193</v>
      </c>
      <c r="B42" s="17" t="s">
        <v>119</v>
      </c>
      <c r="C42" s="18" t="s">
        <v>120</v>
      </c>
      <c r="D42" s="37">
        <v>1778808000</v>
      </c>
      <c r="E42" s="38">
        <v>0</v>
      </c>
      <c r="F42" s="39">
        <v>1778808000</v>
      </c>
      <c r="G42" s="40">
        <v>0</v>
      </c>
      <c r="H42" s="41">
        <v>1778808000</v>
      </c>
      <c r="I42" s="41">
        <v>118441936</v>
      </c>
      <c r="J42" s="41">
        <v>1686862952</v>
      </c>
      <c r="K42" s="38">
        <v>94.83</v>
      </c>
      <c r="L42" s="41">
        <v>265639160</v>
      </c>
      <c r="M42" s="41">
        <v>1686862952</v>
      </c>
      <c r="N42" s="42">
        <v>94.83</v>
      </c>
    </row>
    <row r="43" spans="1:14" x14ac:dyDescent="0.25">
      <c r="A43" t="s">
        <v>193</v>
      </c>
      <c r="B43" s="17" t="s">
        <v>121</v>
      </c>
      <c r="C43" s="18" t="s">
        <v>122</v>
      </c>
      <c r="D43" s="37">
        <v>2931591000</v>
      </c>
      <c r="E43" s="41">
        <v>480000000</v>
      </c>
      <c r="F43" s="39">
        <v>3411591000</v>
      </c>
      <c r="G43" s="40">
        <v>0</v>
      </c>
      <c r="H43" s="41">
        <v>3411591000</v>
      </c>
      <c r="I43" s="41">
        <v>299304300</v>
      </c>
      <c r="J43" s="41">
        <v>3375671550</v>
      </c>
      <c r="K43" s="38">
        <v>98.95</v>
      </c>
      <c r="L43" s="41">
        <v>594157375</v>
      </c>
      <c r="M43" s="41">
        <v>3359436375</v>
      </c>
      <c r="N43" s="42">
        <v>98.47</v>
      </c>
    </row>
    <row r="44" spans="1:14" x14ac:dyDescent="0.25">
      <c r="A44" t="s">
        <v>193</v>
      </c>
      <c r="B44" s="17" t="s">
        <v>127</v>
      </c>
      <c r="C44" s="18" t="s">
        <v>128</v>
      </c>
      <c r="D44" s="37">
        <v>1704318000</v>
      </c>
      <c r="E44" s="38">
        <v>0</v>
      </c>
      <c r="F44" s="39">
        <v>1704318000</v>
      </c>
      <c r="G44" s="40">
        <v>0</v>
      </c>
      <c r="H44" s="41">
        <v>1704318000</v>
      </c>
      <c r="I44" s="41">
        <v>99716280</v>
      </c>
      <c r="J44" s="41">
        <v>1452901260</v>
      </c>
      <c r="K44" s="38">
        <v>85.25</v>
      </c>
      <c r="L44" s="41">
        <v>216221760</v>
      </c>
      <c r="M44" s="41">
        <v>1445922420</v>
      </c>
      <c r="N44" s="42">
        <v>84.84</v>
      </c>
    </row>
    <row r="45" spans="1:14" x14ac:dyDescent="0.25">
      <c r="A45" t="s">
        <v>193</v>
      </c>
      <c r="B45" s="17" t="s">
        <v>23</v>
      </c>
      <c r="C45" s="18" t="s">
        <v>24</v>
      </c>
      <c r="D45" s="37">
        <v>34907360000</v>
      </c>
      <c r="E45" s="41">
        <v>-724235116</v>
      </c>
      <c r="F45" s="39">
        <v>34183124884</v>
      </c>
      <c r="G45" s="40">
        <v>0</v>
      </c>
      <c r="H45" s="41">
        <v>34183124884</v>
      </c>
      <c r="I45" s="41">
        <v>4914800767</v>
      </c>
      <c r="J45" s="41">
        <v>31317774760</v>
      </c>
      <c r="K45" s="38">
        <v>91.62</v>
      </c>
      <c r="L45" s="41">
        <v>5256071272</v>
      </c>
      <c r="M45" s="41">
        <v>22360517173</v>
      </c>
      <c r="N45" s="42">
        <v>65.41</v>
      </c>
    </row>
    <row r="46" spans="1:14" x14ac:dyDescent="0.25">
      <c r="A46" t="s">
        <v>193</v>
      </c>
      <c r="B46" s="17" t="s">
        <v>25</v>
      </c>
      <c r="C46" s="18" t="s">
        <v>26</v>
      </c>
      <c r="D46" s="37">
        <v>1775057000</v>
      </c>
      <c r="E46" s="41">
        <v>-606269415</v>
      </c>
      <c r="F46" s="39">
        <v>1168787585</v>
      </c>
      <c r="G46" s="40">
        <v>0</v>
      </c>
      <c r="H46" s="41">
        <v>1168787585</v>
      </c>
      <c r="I46" s="41">
        <v>242076117</v>
      </c>
      <c r="J46" s="41">
        <v>823188852</v>
      </c>
      <c r="K46" s="38">
        <v>70.430000000000007</v>
      </c>
      <c r="L46" s="41">
        <v>17558160</v>
      </c>
      <c r="M46" s="41">
        <v>147570355</v>
      </c>
      <c r="N46" s="42">
        <v>12.63</v>
      </c>
    </row>
    <row r="47" spans="1:14" x14ac:dyDescent="0.25">
      <c r="A47" t="s">
        <v>193</v>
      </c>
      <c r="B47" s="17" t="s">
        <v>135</v>
      </c>
      <c r="C47" s="18" t="s">
        <v>136</v>
      </c>
      <c r="D47" s="37">
        <v>36651000</v>
      </c>
      <c r="E47" s="38">
        <v>0</v>
      </c>
      <c r="F47" s="39">
        <v>36651000</v>
      </c>
      <c r="G47" s="40">
        <v>0</v>
      </c>
      <c r="H47" s="41">
        <v>36651000</v>
      </c>
      <c r="I47" s="41">
        <v>36543434</v>
      </c>
      <c r="J47" s="41">
        <v>36543434</v>
      </c>
      <c r="K47" s="38">
        <v>99.71</v>
      </c>
      <c r="L47" s="38">
        <v>0</v>
      </c>
      <c r="M47" s="38">
        <v>0</v>
      </c>
      <c r="N47" s="42">
        <v>0</v>
      </c>
    </row>
    <row r="48" spans="1:14" x14ac:dyDescent="0.25">
      <c r="A48" t="s">
        <v>193</v>
      </c>
      <c r="B48" s="17" t="s">
        <v>27</v>
      </c>
      <c r="C48" s="18" t="s">
        <v>28</v>
      </c>
      <c r="D48" s="37">
        <v>351014000</v>
      </c>
      <c r="E48" s="38">
        <v>0</v>
      </c>
      <c r="F48" s="39">
        <v>351014000</v>
      </c>
      <c r="G48" s="40">
        <v>0</v>
      </c>
      <c r="H48" s="41">
        <v>351014000</v>
      </c>
      <c r="I48" s="41">
        <v>-517746</v>
      </c>
      <c r="J48" s="41">
        <v>217195710</v>
      </c>
      <c r="K48" s="38">
        <v>61.88</v>
      </c>
      <c r="L48" s="38">
        <v>0</v>
      </c>
      <c r="M48" s="38">
        <v>0</v>
      </c>
      <c r="N48" s="42">
        <v>0</v>
      </c>
    </row>
    <row r="49" spans="1:14" x14ac:dyDescent="0.25">
      <c r="A49" t="s">
        <v>193</v>
      </c>
      <c r="B49" s="17" t="s">
        <v>29</v>
      </c>
      <c r="C49" s="18" t="s">
        <v>30</v>
      </c>
      <c r="D49" s="37">
        <v>85640000</v>
      </c>
      <c r="E49" s="41">
        <v>10000000</v>
      </c>
      <c r="F49" s="39">
        <v>95640000</v>
      </c>
      <c r="G49" s="40">
        <v>0</v>
      </c>
      <c r="H49" s="41">
        <v>95640000</v>
      </c>
      <c r="I49" s="38">
        <v>0</v>
      </c>
      <c r="J49" s="41">
        <v>95620000</v>
      </c>
      <c r="K49" s="38">
        <v>99.98</v>
      </c>
      <c r="L49" s="41">
        <v>16558160</v>
      </c>
      <c r="M49" s="41">
        <v>62972385</v>
      </c>
      <c r="N49" s="42">
        <v>65.84</v>
      </c>
    </row>
    <row r="50" spans="1:14" x14ac:dyDescent="0.25">
      <c r="A50" t="s">
        <v>193</v>
      </c>
      <c r="B50" s="17" t="s">
        <v>31</v>
      </c>
      <c r="C50" s="18" t="s">
        <v>32</v>
      </c>
      <c r="D50" s="37">
        <v>649176000</v>
      </c>
      <c r="E50" s="38">
        <v>0</v>
      </c>
      <c r="F50" s="39">
        <v>649176000</v>
      </c>
      <c r="G50" s="40">
        <v>0</v>
      </c>
      <c r="H50" s="41">
        <v>649176000</v>
      </c>
      <c r="I50" s="41">
        <v>206050429</v>
      </c>
      <c r="J50" s="41">
        <v>438985827</v>
      </c>
      <c r="K50" s="38">
        <v>67.62</v>
      </c>
      <c r="L50" s="41">
        <v>1000000</v>
      </c>
      <c r="M50" s="41">
        <v>61737290</v>
      </c>
      <c r="N50" s="42">
        <v>9.51</v>
      </c>
    </row>
    <row r="51" spans="1:14" x14ac:dyDescent="0.25">
      <c r="A51" t="s">
        <v>193</v>
      </c>
      <c r="B51" s="17" t="s">
        <v>33</v>
      </c>
      <c r="C51" s="18" t="s">
        <v>34</v>
      </c>
      <c r="D51" s="37">
        <v>652576000</v>
      </c>
      <c r="E51" s="41">
        <v>-616269415</v>
      </c>
      <c r="F51" s="39">
        <v>36306585</v>
      </c>
      <c r="G51" s="40">
        <v>0</v>
      </c>
      <c r="H51" s="41">
        <v>36306585</v>
      </c>
      <c r="I51" s="38">
        <v>0</v>
      </c>
      <c r="J51" s="41">
        <v>34843881</v>
      </c>
      <c r="K51" s="38">
        <v>95.97</v>
      </c>
      <c r="L51" s="38">
        <v>0</v>
      </c>
      <c r="M51" s="41">
        <v>22860680</v>
      </c>
      <c r="N51" s="42">
        <v>62.97</v>
      </c>
    </row>
    <row r="52" spans="1:14" x14ac:dyDescent="0.25">
      <c r="A52" t="s">
        <v>193</v>
      </c>
      <c r="B52" s="17" t="s">
        <v>35</v>
      </c>
      <c r="C52" s="18" t="s">
        <v>36</v>
      </c>
      <c r="D52" s="37">
        <v>15465461000</v>
      </c>
      <c r="E52" s="41">
        <v>465233804</v>
      </c>
      <c r="F52" s="39">
        <v>15930694804</v>
      </c>
      <c r="G52" s="40">
        <v>0</v>
      </c>
      <c r="H52" s="41">
        <v>15930694804</v>
      </c>
      <c r="I52" s="41">
        <v>3234928703</v>
      </c>
      <c r="J52" s="41">
        <v>14934278197</v>
      </c>
      <c r="K52" s="38">
        <v>93.75</v>
      </c>
      <c r="L52" s="41">
        <v>2062950320</v>
      </c>
      <c r="M52" s="41">
        <v>8512172412</v>
      </c>
      <c r="N52" s="42">
        <v>53.43</v>
      </c>
    </row>
    <row r="53" spans="1:14" x14ac:dyDescent="0.25">
      <c r="A53" t="s">
        <v>193</v>
      </c>
      <c r="B53" s="17" t="s">
        <v>137</v>
      </c>
      <c r="C53" s="18" t="s">
        <v>138</v>
      </c>
      <c r="D53" s="37">
        <v>1493317000</v>
      </c>
      <c r="E53" s="38">
        <v>0</v>
      </c>
      <c r="F53" s="39">
        <v>1493317000</v>
      </c>
      <c r="G53" s="40">
        <v>0</v>
      </c>
      <c r="H53" s="41">
        <v>1493317000</v>
      </c>
      <c r="I53" s="38">
        <v>0</v>
      </c>
      <c r="J53" s="41">
        <v>1463848257</v>
      </c>
      <c r="K53" s="38">
        <v>98.03</v>
      </c>
      <c r="L53" s="41">
        <v>95600275</v>
      </c>
      <c r="M53" s="41">
        <v>427481208</v>
      </c>
      <c r="N53" s="42">
        <v>28.63</v>
      </c>
    </row>
    <row r="54" spans="1:14" x14ac:dyDescent="0.25">
      <c r="A54" t="s">
        <v>193</v>
      </c>
      <c r="B54" s="17" t="s">
        <v>37</v>
      </c>
      <c r="C54" s="18" t="s">
        <v>38</v>
      </c>
      <c r="D54" s="37">
        <v>25834000</v>
      </c>
      <c r="E54" s="38">
        <v>0</v>
      </c>
      <c r="F54" s="39">
        <v>25834000</v>
      </c>
      <c r="G54" s="40">
        <v>0</v>
      </c>
      <c r="H54" s="41">
        <v>25834000</v>
      </c>
      <c r="I54" s="38">
        <v>0</v>
      </c>
      <c r="J54" s="41">
        <v>22737996</v>
      </c>
      <c r="K54" s="38">
        <v>88.02</v>
      </c>
      <c r="L54" s="38">
        <v>0</v>
      </c>
      <c r="M54" s="41">
        <v>15734988</v>
      </c>
      <c r="N54" s="42">
        <v>60.91</v>
      </c>
    </row>
    <row r="55" spans="1:14" x14ac:dyDescent="0.25">
      <c r="A55" t="s">
        <v>193</v>
      </c>
      <c r="B55" s="17" t="s">
        <v>39</v>
      </c>
      <c r="C55" s="18" t="s">
        <v>40</v>
      </c>
      <c r="D55" s="37">
        <v>751002000</v>
      </c>
      <c r="E55" s="38">
        <v>0</v>
      </c>
      <c r="F55" s="39">
        <v>751002000</v>
      </c>
      <c r="G55" s="40">
        <v>0</v>
      </c>
      <c r="H55" s="41">
        <v>751002000</v>
      </c>
      <c r="I55" s="41">
        <v>673921480</v>
      </c>
      <c r="J55" s="41">
        <v>746579300</v>
      </c>
      <c r="K55" s="38">
        <v>99.41</v>
      </c>
      <c r="L55" s="41">
        <v>1757504</v>
      </c>
      <c r="M55" s="41">
        <v>9766492</v>
      </c>
      <c r="N55" s="42">
        <v>1.3</v>
      </c>
    </row>
    <row r="56" spans="1:14" x14ac:dyDescent="0.25">
      <c r="A56" t="s">
        <v>193</v>
      </c>
      <c r="B56" s="17" t="s">
        <v>41</v>
      </c>
      <c r="C56" s="18" t="s">
        <v>42</v>
      </c>
      <c r="D56" s="37">
        <v>155250000</v>
      </c>
      <c r="E56" s="41">
        <v>50000000</v>
      </c>
      <c r="F56" s="39">
        <v>205250000</v>
      </c>
      <c r="G56" s="40">
        <v>0</v>
      </c>
      <c r="H56" s="41">
        <v>205250000</v>
      </c>
      <c r="I56" s="38">
        <v>0</v>
      </c>
      <c r="J56" s="41">
        <v>189257000</v>
      </c>
      <c r="K56" s="38">
        <v>92.21</v>
      </c>
      <c r="L56" s="41">
        <v>14858783</v>
      </c>
      <c r="M56" s="41">
        <v>113905673</v>
      </c>
      <c r="N56" s="42">
        <v>55.5</v>
      </c>
    </row>
    <row r="57" spans="1:14" x14ac:dyDescent="0.25">
      <c r="A57" t="s">
        <v>193</v>
      </c>
      <c r="B57" s="17" t="s">
        <v>43</v>
      </c>
      <c r="C57" s="18" t="s">
        <v>44</v>
      </c>
      <c r="D57" s="37">
        <v>10500000000</v>
      </c>
      <c r="E57" s="41">
        <v>-205019613</v>
      </c>
      <c r="F57" s="39">
        <v>10294980387</v>
      </c>
      <c r="G57" s="40">
        <v>0</v>
      </c>
      <c r="H57" s="41">
        <v>10294980387</v>
      </c>
      <c r="I57" s="41">
        <v>2073004288</v>
      </c>
      <c r="J57" s="41">
        <v>9748925678</v>
      </c>
      <c r="K57" s="38">
        <v>94.7</v>
      </c>
      <c r="L57" s="41">
        <v>1643357435</v>
      </c>
      <c r="M57" s="41">
        <v>5505054640</v>
      </c>
      <c r="N57" s="42">
        <v>53.47</v>
      </c>
    </row>
    <row r="58" spans="1:14" x14ac:dyDescent="0.25">
      <c r="A58" t="s">
        <v>193</v>
      </c>
      <c r="B58" s="17" t="s">
        <v>45</v>
      </c>
      <c r="C58" s="18" t="s">
        <v>46</v>
      </c>
      <c r="D58" s="37">
        <v>10500000000</v>
      </c>
      <c r="E58" s="41">
        <v>-205019613</v>
      </c>
      <c r="F58" s="39">
        <v>10294980387</v>
      </c>
      <c r="G58" s="40">
        <v>0</v>
      </c>
      <c r="H58" s="41">
        <v>10294980387</v>
      </c>
      <c r="I58" s="41">
        <v>2073004288</v>
      </c>
      <c r="J58" s="41">
        <v>9748925678</v>
      </c>
      <c r="K58" s="38">
        <v>94.7</v>
      </c>
      <c r="L58" s="41">
        <v>1643357435</v>
      </c>
      <c r="M58" s="41">
        <v>5505054640</v>
      </c>
      <c r="N58" s="42">
        <v>53.47</v>
      </c>
    </row>
    <row r="59" spans="1:14" x14ac:dyDescent="0.25">
      <c r="A59" t="s">
        <v>193</v>
      </c>
      <c r="B59" s="17" t="s">
        <v>139</v>
      </c>
      <c r="C59" s="18" t="s">
        <v>140</v>
      </c>
      <c r="D59" s="37">
        <v>426254000</v>
      </c>
      <c r="E59" s="41">
        <v>442837193</v>
      </c>
      <c r="F59" s="39">
        <v>869091193</v>
      </c>
      <c r="G59" s="40">
        <v>0</v>
      </c>
      <c r="H59" s="41">
        <v>869091193</v>
      </c>
      <c r="I59" s="41">
        <v>300195092</v>
      </c>
      <c r="J59" s="41">
        <v>850939385</v>
      </c>
      <c r="K59" s="38">
        <v>97.91</v>
      </c>
      <c r="L59" s="41">
        <v>62826301</v>
      </c>
      <c r="M59" s="41">
        <v>594880131</v>
      </c>
      <c r="N59" s="42">
        <v>68.45</v>
      </c>
    </row>
    <row r="60" spans="1:14" x14ac:dyDescent="0.25">
      <c r="A60" t="s">
        <v>193</v>
      </c>
      <c r="B60" s="17" t="s">
        <v>141</v>
      </c>
      <c r="C60" s="18" t="s">
        <v>142</v>
      </c>
      <c r="D60" s="37">
        <v>426254000</v>
      </c>
      <c r="E60" s="41">
        <v>442837193</v>
      </c>
      <c r="F60" s="39">
        <v>869091193</v>
      </c>
      <c r="G60" s="40">
        <v>0</v>
      </c>
      <c r="H60" s="41">
        <v>869091193</v>
      </c>
      <c r="I60" s="41">
        <v>300195092</v>
      </c>
      <c r="J60" s="41">
        <v>850939385</v>
      </c>
      <c r="K60" s="38">
        <v>97.91</v>
      </c>
      <c r="L60" s="41">
        <v>62826301</v>
      </c>
      <c r="M60" s="41">
        <v>594880131</v>
      </c>
      <c r="N60" s="42">
        <v>68.45</v>
      </c>
    </row>
    <row r="61" spans="1:14" x14ac:dyDescent="0.25">
      <c r="A61" t="s">
        <v>193</v>
      </c>
      <c r="B61" s="17" t="s">
        <v>143</v>
      </c>
      <c r="C61" s="18" t="s">
        <v>144</v>
      </c>
      <c r="D61" s="37">
        <v>1995400000</v>
      </c>
      <c r="E61" s="41">
        <v>217416224</v>
      </c>
      <c r="F61" s="39">
        <v>2212816224</v>
      </c>
      <c r="G61" s="40">
        <v>0</v>
      </c>
      <c r="H61" s="41">
        <v>2212816224</v>
      </c>
      <c r="I61" s="41">
        <v>165814243</v>
      </c>
      <c r="J61" s="41">
        <v>1844273141</v>
      </c>
      <c r="K61" s="38">
        <v>83.35</v>
      </c>
      <c r="L61" s="41">
        <v>244550022</v>
      </c>
      <c r="M61" s="41">
        <v>1843697440</v>
      </c>
      <c r="N61" s="42">
        <v>83.32</v>
      </c>
    </row>
    <row r="62" spans="1:14" x14ac:dyDescent="0.25">
      <c r="A62" t="s">
        <v>193</v>
      </c>
      <c r="B62" s="17" t="s">
        <v>145</v>
      </c>
      <c r="C62" s="18" t="s">
        <v>146</v>
      </c>
      <c r="D62" s="37">
        <v>1102416000</v>
      </c>
      <c r="E62" s="41">
        <v>67416224</v>
      </c>
      <c r="F62" s="39">
        <v>1169832224</v>
      </c>
      <c r="G62" s="40">
        <v>0</v>
      </c>
      <c r="H62" s="41">
        <v>1169832224</v>
      </c>
      <c r="I62" s="41">
        <v>118696720</v>
      </c>
      <c r="J62" s="41">
        <v>1072144920</v>
      </c>
      <c r="K62" s="38">
        <v>91.65</v>
      </c>
      <c r="L62" s="41">
        <v>119228670</v>
      </c>
      <c r="M62" s="41">
        <v>1071569220</v>
      </c>
      <c r="N62" s="42">
        <v>91.6</v>
      </c>
    </row>
    <row r="63" spans="1:14" x14ac:dyDescent="0.25">
      <c r="A63" t="s">
        <v>193</v>
      </c>
      <c r="B63" s="17" t="s">
        <v>147</v>
      </c>
      <c r="C63" s="18" t="s">
        <v>148</v>
      </c>
      <c r="D63" s="37">
        <v>379433000</v>
      </c>
      <c r="E63" s="41">
        <v>200000000</v>
      </c>
      <c r="F63" s="39">
        <v>579433000</v>
      </c>
      <c r="G63" s="40">
        <v>0</v>
      </c>
      <c r="H63" s="41">
        <v>579433000</v>
      </c>
      <c r="I63" s="41">
        <v>747170</v>
      </c>
      <c r="J63" s="41">
        <v>419339350</v>
      </c>
      <c r="K63" s="38">
        <v>72.37</v>
      </c>
      <c r="L63" s="41">
        <v>78228630</v>
      </c>
      <c r="M63" s="41">
        <v>419339350</v>
      </c>
      <c r="N63" s="42">
        <v>72.37</v>
      </c>
    </row>
    <row r="64" spans="1:14" x14ac:dyDescent="0.25">
      <c r="A64" t="s">
        <v>193</v>
      </c>
      <c r="B64" s="17" t="s">
        <v>149</v>
      </c>
      <c r="C64" s="18" t="s">
        <v>150</v>
      </c>
      <c r="D64" s="37">
        <v>127917000</v>
      </c>
      <c r="E64" s="41">
        <v>-50000000</v>
      </c>
      <c r="F64" s="39">
        <v>77917000</v>
      </c>
      <c r="G64" s="40">
        <v>0</v>
      </c>
      <c r="H64" s="41">
        <v>77917000</v>
      </c>
      <c r="I64" s="41">
        <v>16562160</v>
      </c>
      <c r="J64" s="41">
        <v>35587901</v>
      </c>
      <c r="K64" s="38">
        <v>45.67</v>
      </c>
      <c r="L64" s="41">
        <v>16562160</v>
      </c>
      <c r="M64" s="41">
        <v>35587901</v>
      </c>
      <c r="N64" s="42">
        <v>45.67</v>
      </c>
    </row>
    <row r="65" spans="1:14" x14ac:dyDescent="0.25">
      <c r="A65" t="s">
        <v>193</v>
      </c>
      <c r="B65" s="17" t="s">
        <v>151</v>
      </c>
      <c r="C65" s="18" t="s">
        <v>152</v>
      </c>
      <c r="D65" s="37">
        <v>384416000</v>
      </c>
      <c r="E65" s="38">
        <v>0</v>
      </c>
      <c r="F65" s="39">
        <v>384416000</v>
      </c>
      <c r="G65" s="40">
        <v>0</v>
      </c>
      <c r="H65" s="41">
        <v>384416000</v>
      </c>
      <c r="I65" s="41">
        <v>29784843</v>
      </c>
      <c r="J65" s="41">
        <v>316804210</v>
      </c>
      <c r="K65" s="38">
        <v>82.41</v>
      </c>
      <c r="L65" s="41">
        <v>30507212</v>
      </c>
      <c r="M65" s="41">
        <v>316804209</v>
      </c>
      <c r="N65" s="42">
        <v>82.41</v>
      </c>
    </row>
    <row r="66" spans="1:14" x14ac:dyDescent="0.25">
      <c r="A66" t="s">
        <v>193</v>
      </c>
      <c r="B66" s="17" t="s">
        <v>153</v>
      </c>
      <c r="C66" s="18" t="s">
        <v>154</v>
      </c>
      <c r="D66" s="37">
        <v>1218000</v>
      </c>
      <c r="E66" s="38">
        <v>0</v>
      </c>
      <c r="F66" s="39">
        <v>1218000</v>
      </c>
      <c r="G66" s="40">
        <v>0</v>
      </c>
      <c r="H66" s="41">
        <v>1218000</v>
      </c>
      <c r="I66" s="41">
        <v>23350</v>
      </c>
      <c r="J66" s="41">
        <v>396760</v>
      </c>
      <c r="K66" s="38">
        <v>32.57</v>
      </c>
      <c r="L66" s="41">
        <v>23350</v>
      </c>
      <c r="M66" s="41">
        <v>396760</v>
      </c>
      <c r="N66" s="42">
        <v>32.57</v>
      </c>
    </row>
    <row r="67" spans="1:14" x14ac:dyDescent="0.25">
      <c r="A67" t="s">
        <v>193</v>
      </c>
      <c r="B67" s="17" t="s">
        <v>47</v>
      </c>
      <c r="C67" s="18" t="s">
        <v>48</v>
      </c>
      <c r="D67" s="37">
        <v>75348000</v>
      </c>
      <c r="E67" s="41">
        <v>-40000000</v>
      </c>
      <c r="F67" s="39">
        <v>35348000</v>
      </c>
      <c r="G67" s="40">
        <v>0</v>
      </c>
      <c r="H67" s="41">
        <v>35348000</v>
      </c>
      <c r="I67" s="41">
        <v>21993600</v>
      </c>
      <c r="J67" s="41">
        <v>30945440</v>
      </c>
      <c r="K67" s="38">
        <v>87.55</v>
      </c>
      <c r="L67" s="38">
        <v>0</v>
      </c>
      <c r="M67" s="41">
        <v>1651840</v>
      </c>
      <c r="N67" s="42">
        <v>4.67</v>
      </c>
    </row>
    <row r="68" spans="1:14" x14ac:dyDescent="0.25">
      <c r="A68" t="s">
        <v>193</v>
      </c>
      <c r="B68" s="17" t="s">
        <v>49</v>
      </c>
      <c r="C68" s="18" t="s">
        <v>50</v>
      </c>
      <c r="D68" s="37">
        <v>75348000</v>
      </c>
      <c r="E68" s="41">
        <v>-40000000</v>
      </c>
      <c r="F68" s="39">
        <v>35348000</v>
      </c>
      <c r="G68" s="40">
        <v>0</v>
      </c>
      <c r="H68" s="41">
        <v>35348000</v>
      </c>
      <c r="I68" s="41">
        <v>21993600</v>
      </c>
      <c r="J68" s="41">
        <v>30945440</v>
      </c>
      <c r="K68" s="38">
        <v>87.55</v>
      </c>
      <c r="L68" s="38">
        <v>0</v>
      </c>
      <c r="M68" s="41">
        <v>1651840</v>
      </c>
      <c r="N68" s="42">
        <v>4.67</v>
      </c>
    </row>
    <row r="69" spans="1:14" x14ac:dyDescent="0.25">
      <c r="A69" t="s">
        <v>193</v>
      </c>
      <c r="B69" s="17" t="s">
        <v>161</v>
      </c>
      <c r="C69" s="18" t="s">
        <v>162</v>
      </c>
      <c r="D69" s="37">
        <v>43056000</v>
      </c>
      <c r="E69" s="38">
        <v>0</v>
      </c>
      <c r="F69" s="39">
        <v>43056000</v>
      </c>
      <c r="G69" s="40">
        <v>0</v>
      </c>
      <c r="H69" s="41">
        <v>43056000</v>
      </c>
      <c r="I69" s="38">
        <v>0</v>
      </c>
      <c r="J69" s="41">
        <v>36772000</v>
      </c>
      <c r="K69" s="38">
        <v>85.41</v>
      </c>
      <c r="L69" s="38">
        <v>0</v>
      </c>
      <c r="M69" s="38">
        <v>0</v>
      </c>
      <c r="N69" s="42">
        <v>0</v>
      </c>
    </row>
    <row r="70" spans="1:14" x14ac:dyDescent="0.25">
      <c r="A70" t="s">
        <v>193</v>
      </c>
      <c r="B70" s="17" t="s">
        <v>53</v>
      </c>
      <c r="C70" s="18" t="s">
        <v>54</v>
      </c>
      <c r="D70" s="37">
        <v>17666842000</v>
      </c>
      <c r="E70" s="41">
        <v>-583199505</v>
      </c>
      <c r="F70" s="39">
        <v>17083642495</v>
      </c>
      <c r="G70" s="40">
        <v>0</v>
      </c>
      <c r="H70" s="41">
        <v>17083642495</v>
      </c>
      <c r="I70" s="41">
        <v>1437795947</v>
      </c>
      <c r="J70" s="41">
        <v>15560307711</v>
      </c>
      <c r="K70" s="38">
        <v>91.08</v>
      </c>
      <c r="L70" s="41">
        <v>3175562792</v>
      </c>
      <c r="M70" s="41">
        <v>13700774406</v>
      </c>
      <c r="N70" s="42">
        <v>80.2</v>
      </c>
    </row>
    <row r="71" spans="1:14" x14ac:dyDescent="0.25">
      <c r="A71" t="s">
        <v>193</v>
      </c>
      <c r="B71" s="17" t="s">
        <v>207</v>
      </c>
      <c r="C71" s="18" t="s">
        <v>208</v>
      </c>
      <c r="D71" s="37">
        <v>673658000</v>
      </c>
      <c r="E71" s="41">
        <v>216000000</v>
      </c>
      <c r="F71" s="39">
        <v>889658000</v>
      </c>
      <c r="G71" s="40">
        <v>0</v>
      </c>
      <c r="H71" s="41">
        <v>889658000</v>
      </c>
      <c r="I71" s="41">
        <v>-1002000</v>
      </c>
      <c r="J71" s="41">
        <v>769540236</v>
      </c>
      <c r="K71" s="38">
        <v>86.5</v>
      </c>
      <c r="L71" s="41">
        <v>25439153</v>
      </c>
      <c r="M71" s="41">
        <v>769540236</v>
      </c>
      <c r="N71" s="42">
        <v>86.5</v>
      </c>
    </row>
    <row r="72" spans="1:14" x14ac:dyDescent="0.25">
      <c r="A72" t="s">
        <v>193</v>
      </c>
      <c r="B72" s="17" t="s">
        <v>209</v>
      </c>
      <c r="C72" s="18" t="s">
        <v>210</v>
      </c>
      <c r="D72" s="37">
        <v>673658000</v>
      </c>
      <c r="E72" s="41">
        <v>216000000</v>
      </c>
      <c r="F72" s="39">
        <v>889658000</v>
      </c>
      <c r="G72" s="40">
        <v>0</v>
      </c>
      <c r="H72" s="41">
        <v>889658000</v>
      </c>
      <c r="I72" s="41">
        <v>-1002000</v>
      </c>
      <c r="J72" s="41">
        <v>769540236</v>
      </c>
      <c r="K72" s="38">
        <v>86.5</v>
      </c>
      <c r="L72" s="41">
        <v>25439153</v>
      </c>
      <c r="M72" s="41">
        <v>769540236</v>
      </c>
      <c r="N72" s="42">
        <v>86.5</v>
      </c>
    </row>
    <row r="73" spans="1:14" ht="31.5" x14ac:dyDescent="0.25">
      <c r="A73" t="s">
        <v>193</v>
      </c>
      <c r="B73" s="17" t="s">
        <v>169</v>
      </c>
      <c r="C73" s="18" t="s">
        <v>170</v>
      </c>
      <c r="D73" s="37">
        <v>230478000</v>
      </c>
      <c r="E73" s="41">
        <v>199000000</v>
      </c>
      <c r="F73" s="39">
        <v>429478000</v>
      </c>
      <c r="G73" s="40">
        <v>0</v>
      </c>
      <c r="H73" s="41">
        <v>429478000</v>
      </c>
      <c r="I73" s="38">
        <v>0</v>
      </c>
      <c r="J73" s="41">
        <v>418120000</v>
      </c>
      <c r="K73" s="38">
        <v>97.36</v>
      </c>
      <c r="L73" s="38">
        <v>0</v>
      </c>
      <c r="M73" s="41">
        <v>418120000</v>
      </c>
      <c r="N73" s="42">
        <v>97.36</v>
      </c>
    </row>
    <row r="74" spans="1:14" x14ac:dyDescent="0.25">
      <c r="A74" t="s">
        <v>193</v>
      </c>
      <c r="B74" s="17" t="s">
        <v>55</v>
      </c>
      <c r="C74" s="18" t="s">
        <v>54</v>
      </c>
      <c r="D74" s="37">
        <v>16762706000</v>
      </c>
      <c r="E74" s="41">
        <v>-998199505</v>
      </c>
      <c r="F74" s="39">
        <v>15764506495</v>
      </c>
      <c r="G74" s="40">
        <v>0</v>
      </c>
      <c r="H74" s="41">
        <v>15764506495</v>
      </c>
      <c r="I74" s="41">
        <v>1438797947</v>
      </c>
      <c r="J74" s="41">
        <v>14372647475</v>
      </c>
      <c r="K74" s="38">
        <v>91.17</v>
      </c>
      <c r="L74" s="41">
        <v>3150123639</v>
      </c>
      <c r="M74" s="41">
        <v>12513114170</v>
      </c>
      <c r="N74" s="42">
        <v>79.38</v>
      </c>
    </row>
    <row r="75" spans="1:14" x14ac:dyDescent="0.25">
      <c r="A75" t="s">
        <v>193</v>
      </c>
      <c r="B75" s="17" t="s">
        <v>211</v>
      </c>
      <c r="C75" s="18" t="s">
        <v>212</v>
      </c>
      <c r="D75" s="37">
        <v>59622053000</v>
      </c>
      <c r="E75" s="41">
        <v>-3020309921</v>
      </c>
      <c r="F75" s="39">
        <v>56601743079</v>
      </c>
      <c r="G75" s="40">
        <v>0</v>
      </c>
      <c r="H75" s="41">
        <v>56601743079</v>
      </c>
      <c r="I75" s="41">
        <v>7703124093</v>
      </c>
      <c r="J75" s="41">
        <v>51869301171</v>
      </c>
      <c r="K75" s="38">
        <v>91.64</v>
      </c>
      <c r="L75" s="41">
        <v>8129957138</v>
      </c>
      <c r="M75" s="41">
        <v>50270141209</v>
      </c>
      <c r="N75" s="42">
        <v>88.81</v>
      </c>
    </row>
    <row r="76" spans="1:14" x14ac:dyDescent="0.25">
      <c r="A76" t="s">
        <v>193</v>
      </c>
      <c r="B76" s="17" t="s">
        <v>213</v>
      </c>
      <c r="C76" s="18" t="s">
        <v>214</v>
      </c>
      <c r="D76" s="37">
        <v>59622053000</v>
      </c>
      <c r="E76" s="41">
        <v>-3020309921</v>
      </c>
      <c r="F76" s="39">
        <v>56601743079</v>
      </c>
      <c r="G76" s="40">
        <v>0</v>
      </c>
      <c r="H76" s="41">
        <v>56601743079</v>
      </c>
      <c r="I76" s="41">
        <v>7703124093</v>
      </c>
      <c r="J76" s="41">
        <v>51869301171</v>
      </c>
      <c r="K76" s="38">
        <v>91.64</v>
      </c>
      <c r="L76" s="41">
        <v>8129957138</v>
      </c>
      <c r="M76" s="41">
        <v>50270141209</v>
      </c>
      <c r="N76" s="42">
        <v>88.81</v>
      </c>
    </row>
    <row r="77" spans="1:14" ht="31.5" x14ac:dyDescent="0.25">
      <c r="A77" t="s">
        <v>193</v>
      </c>
      <c r="B77" s="17" t="s">
        <v>215</v>
      </c>
      <c r="C77" s="18" t="s">
        <v>216</v>
      </c>
      <c r="D77" s="37">
        <v>59337388000</v>
      </c>
      <c r="E77" s="41">
        <v>-2753025367</v>
      </c>
      <c r="F77" s="39">
        <v>56584362633</v>
      </c>
      <c r="G77" s="40">
        <v>0</v>
      </c>
      <c r="H77" s="41">
        <v>56584362633</v>
      </c>
      <c r="I77" s="41">
        <v>7703124093</v>
      </c>
      <c r="J77" s="41">
        <v>51869301171</v>
      </c>
      <c r="K77" s="38">
        <v>91.67</v>
      </c>
      <c r="L77" s="41">
        <v>8129957138</v>
      </c>
      <c r="M77" s="41">
        <v>50270141209</v>
      </c>
      <c r="N77" s="42">
        <v>88.84</v>
      </c>
    </row>
    <row r="78" spans="1:14" x14ac:dyDescent="0.25">
      <c r="A78" t="s">
        <v>193</v>
      </c>
      <c r="B78" s="17" t="s">
        <v>217</v>
      </c>
      <c r="C78" s="18" t="s">
        <v>218</v>
      </c>
      <c r="D78" s="37">
        <v>284665000</v>
      </c>
      <c r="E78" s="41">
        <v>-267284554</v>
      </c>
      <c r="F78" s="39">
        <v>17380446</v>
      </c>
      <c r="G78" s="40">
        <v>0</v>
      </c>
      <c r="H78" s="41">
        <v>17380446</v>
      </c>
      <c r="I78" s="38">
        <v>0</v>
      </c>
      <c r="J78" s="38">
        <v>0</v>
      </c>
      <c r="K78" s="38">
        <v>0</v>
      </c>
      <c r="L78" s="38">
        <v>0</v>
      </c>
      <c r="M78" s="38">
        <v>0</v>
      </c>
      <c r="N78" s="42">
        <v>0</v>
      </c>
    </row>
    <row r="79" spans="1:14" x14ac:dyDescent="0.25">
      <c r="A79" t="s">
        <v>193</v>
      </c>
      <c r="B79" s="17" t="s">
        <v>171</v>
      </c>
      <c r="C79" s="18" t="s">
        <v>172</v>
      </c>
      <c r="D79" s="37">
        <v>48266956000</v>
      </c>
      <c r="E79" s="41">
        <v>-23066250000</v>
      </c>
      <c r="F79" s="39">
        <v>25200706000</v>
      </c>
      <c r="G79" s="40">
        <v>0</v>
      </c>
      <c r="H79" s="41">
        <v>25200706000</v>
      </c>
      <c r="I79" s="41">
        <v>2875607288</v>
      </c>
      <c r="J79" s="41">
        <v>8881460305</v>
      </c>
      <c r="K79" s="38">
        <v>35.24</v>
      </c>
      <c r="L79" s="41">
        <v>1174234064</v>
      </c>
      <c r="M79" s="41">
        <v>4504401485</v>
      </c>
      <c r="N79" s="42">
        <v>17.87</v>
      </c>
    </row>
    <row r="80" spans="1:14" x14ac:dyDescent="0.25">
      <c r="A80" t="s">
        <v>193</v>
      </c>
      <c r="B80" s="17" t="s">
        <v>173</v>
      </c>
      <c r="C80" s="18" t="s">
        <v>174</v>
      </c>
      <c r="D80" s="37">
        <v>48000000000</v>
      </c>
      <c r="E80" s="41">
        <v>-23066250000</v>
      </c>
      <c r="F80" s="39">
        <v>24933750000</v>
      </c>
      <c r="G80" s="40">
        <v>0</v>
      </c>
      <c r="H80" s="41">
        <v>24933750000</v>
      </c>
      <c r="I80" s="41">
        <v>2865337288</v>
      </c>
      <c r="J80" s="41">
        <v>8803990305</v>
      </c>
      <c r="K80" s="38">
        <v>35.31</v>
      </c>
      <c r="L80" s="41">
        <v>1165234064</v>
      </c>
      <c r="M80" s="41">
        <v>4437201485</v>
      </c>
      <c r="N80" s="42">
        <v>17.8</v>
      </c>
    </row>
    <row r="81" spans="1:14" x14ac:dyDescent="0.25">
      <c r="A81" t="s">
        <v>193</v>
      </c>
      <c r="B81" s="17" t="s">
        <v>175</v>
      </c>
      <c r="C81" s="18" t="s">
        <v>176</v>
      </c>
      <c r="D81" s="37">
        <v>48000000000</v>
      </c>
      <c r="E81" s="41">
        <v>-23066250000</v>
      </c>
      <c r="F81" s="39">
        <v>24933750000</v>
      </c>
      <c r="G81" s="40">
        <v>0</v>
      </c>
      <c r="H81" s="41">
        <v>24933750000</v>
      </c>
      <c r="I81" s="41">
        <v>2865337288</v>
      </c>
      <c r="J81" s="41">
        <v>8803990305</v>
      </c>
      <c r="K81" s="38">
        <v>35.31</v>
      </c>
      <c r="L81" s="41">
        <v>1165234064</v>
      </c>
      <c r="M81" s="41">
        <v>4437201485</v>
      </c>
      <c r="N81" s="42">
        <v>17.8</v>
      </c>
    </row>
    <row r="82" spans="1:14" ht="47.25" x14ac:dyDescent="0.25">
      <c r="A82" t="s">
        <v>193</v>
      </c>
      <c r="B82" s="17" t="s">
        <v>219</v>
      </c>
      <c r="C82" s="18" t="s">
        <v>220</v>
      </c>
      <c r="D82" s="37">
        <v>43050000000</v>
      </c>
      <c r="E82" s="41">
        <v>-23066250000</v>
      </c>
      <c r="F82" s="39">
        <v>19983750000</v>
      </c>
      <c r="G82" s="40">
        <v>0</v>
      </c>
      <c r="H82" s="41">
        <v>19983750000</v>
      </c>
      <c r="I82" s="41">
        <v>2487762296</v>
      </c>
      <c r="J82" s="41">
        <v>7253639002</v>
      </c>
      <c r="K82" s="38">
        <v>36.299999999999997</v>
      </c>
      <c r="L82" s="41">
        <v>971352046</v>
      </c>
      <c r="M82" s="41">
        <v>3736979095</v>
      </c>
      <c r="N82" s="42">
        <v>18.7</v>
      </c>
    </row>
    <row r="83" spans="1:14" ht="31.5" x14ac:dyDescent="0.25">
      <c r="A83" t="s">
        <v>193</v>
      </c>
      <c r="B83" s="17" t="s">
        <v>221</v>
      </c>
      <c r="C83" s="18" t="s">
        <v>222</v>
      </c>
      <c r="D83" s="37">
        <v>36050000000</v>
      </c>
      <c r="E83" s="41">
        <v>-23066250000</v>
      </c>
      <c r="F83" s="39">
        <v>12983750000</v>
      </c>
      <c r="G83" s="40">
        <v>0</v>
      </c>
      <c r="H83" s="41">
        <v>12983750000</v>
      </c>
      <c r="I83" s="41">
        <v>692655058</v>
      </c>
      <c r="J83" s="41">
        <v>1812125657</v>
      </c>
      <c r="K83" s="38">
        <v>13.96</v>
      </c>
      <c r="L83" s="41">
        <v>309390138</v>
      </c>
      <c r="M83" s="41">
        <v>663421704</v>
      </c>
      <c r="N83" s="42">
        <v>5.1100000000000003</v>
      </c>
    </row>
    <row r="84" spans="1:14" ht="31.5" x14ac:dyDescent="0.25">
      <c r="A84" t="s">
        <v>193</v>
      </c>
      <c r="B84" s="17" t="s">
        <v>223</v>
      </c>
      <c r="C84" s="18" t="s">
        <v>224</v>
      </c>
      <c r="D84" s="37">
        <v>2500000000</v>
      </c>
      <c r="E84" s="41">
        <v>-2500000000</v>
      </c>
      <c r="F84" s="42">
        <v>0</v>
      </c>
      <c r="G84" s="40">
        <v>0</v>
      </c>
      <c r="H84" s="38">
        <v>0</v>
      </c>
      <c r="I84" s="38">
        <v>0</v>
      </c>
      <c r="J84" s="38">
        <v>0</v>
      </c>
      <c r="K84" s="38">
        <v>0</v>
      </c>
      <c r="L84" s="38">
        <v>0</v>
      </c>
      <c r="M84" s="38">
        <v>0</v>
      </c>
      <c r="N84" s="42">
        <v>0</v>
      </c>
    </row>
    <row r="85" spans="1:14" ht="31.5" x14ac:dyDescent="0.25">
      <c r="A85" t="s">
        <v>193</v>
      </c>
      <c r="B85" s="17" t="s">
        <v>225</v>
      </c>
      <c r="C85" s="18" t="s">
        <v>226</v>
      </c>
      <c r="D85" s="37">
        <v>2500000000</v>
      </c>
      <c r="E85" s="41">
        <v>-2500000000</v>
      </c>
      <c r="F85" s="42">
        <v>0</v>
      </c>
      <c r="G85" s="40">
        <v>0</v>
      </c>
      <c r="H85" s="38">
        <v>0</v>
      </c>
      <c r="I85" s="38">
        <v>0</v>
      </c>
      <c r="J85" s="38">
        <v>0</v>
      </c>
      <c r="K85" s="38">
        <v>0</v>
      </c>
      <c r="L85" s="38">
        <v>0</v>
      </c>
      <c r="M85" s="38">
        <v>0</v>
      </c>
      <c r="N85" s="42">
        <v>0</v>
      </c>
    </row>
    <row r="86" spans="1:14" ht="31.5" x14ac:dyDescent="0.25">
      <c r="A86" t="s">
        <v>193</v>
      </c>
      <c r="B86" s="17" t="s">
        <v>227</v>
      </c>
      <c r="C86" s="18" t="s">
        <v>228</v>
      </c>
      <c r="D86" s="37">
        <v>21316250000</v>
      </c>
      <c r="E86" s="41">
        <v>-20566250000</v>
      </c>
      <c r="F86" s="39">
        <v>750000000</v>
      </c>
      <c r="G86" s="40">
        <v>0</v>
      </c>
      <c r="H86" s="41">
        <v>750000000</v>
      </c>
      <c r="I86" s="41">
        <v>-12353000</v>
      </c>
      <c r="J86" s="41">
        <v>666235346</v>
      </c>
      <c r="K86" s="38">
        <v>88.83</v>
      </c>
      <c r="L86" s="41">
        <v>299593138</v>
      </c>
      <c r="M86" s="41">
        <v>340283021</v>
      </c>
      <c r="N86" s="42">
        <v>45.37</v>
      </c>
    </row>
    <row r="87" spans="1:14" ht="31.5" x14ac:dyDescent="0.25">
      <c r="A87" t="s">
        <v>193</v>
      </c>
      <c r="B87" s="17" t="s">
        <v>229</v>
      </c>
      <c r="C87" s="18" t="s">
        <v>230</v>
      </c>
      <c r="D87" s="37">
        <v>21316250000</v>
      </c>
      <c r="E87" s="41">
        <v>-20566250000</v>
      </c>
      <c r="F87" s="39">
        <v>750000000</v>
      </c>
      <c r="G87" s="40">
        <v>0</v>
      </c>
      <c r="H87" s="41">
        <v>750000000</v>
      </c>
      <c r="I87" s="41">
        <v>-12353000</v>
      </c>
      <c r="J87" s="41">
        <v>666235346</v>
      </c>
      <c r="K87" s="38">
        <v>88.83</v>
      </c>
      <c r="L87" s="41">
        <v>299593138</v>
      </c>
      <c r="M87" s="41">
        <v>340283021</v>
      </c>
      <c r="N87" s="42">
        <v>45.37</v>
      </c>
    </row>
    <row r="88" spans="1:14" x14ac:dyDescent="0.25">
      <c r="A88" t="s">
        <v>193</v>
      </c>
      <c r="B88" s="17" t="s">
        <v>231</v>
      </c>
      <c r="C88" s="18" t="s">
        <v>232</v>
      </c>
      <c r="D88" s="37">
        <v>7433750000</v>
      </c>
      <c r="E88" s="38">
        <v>0</v>
      </c>
      <c r="F88" s="39">
        <v>7433750000</v>
      </c>
      <c r="G88" s="40">
        <v>0</v>
      </c>
      <c r="H88" s="41">
        <v>7433750000</v>
      </c>
      <c r="I88" s="41">
        <v>680008058</v>
      </c>
      <c r="J88" s="41">
        <v>784501786</v>
      </c>
      <c r="K88" s="38">
        <v>10.55</v>
      </c>
      <c r="L88" s="38">
        <v>0</v>
      </c>
      <c r="M88" s="41">
        <v>104493728</v>
      </c>
      <c r="N88" s="42">
        <v>1.41</v>
      </c>
    </row>
    <row r="89" spans="1:14" ht="31.5" x14ac:dyDescent="0.25">
      <c r="A89" t="s">
        <v>193</v>
      </c>
      <c r="B89" s="17" t="s">
        <v>233</v>
      </c>
      <c r="C89" s="18" t="s">
        <v>234</v>
      </c>
      <c r="D89" s="37">
        <v>7433750000</v>
      </c>
      <c r="E89" s="38">
        <v>0</v>
      </c>
      <c r="F89" s="39">
        <v>7433750000</v>
      </c>
      <c r="G89" s="40">
        <v>0</v>
      </c>
      <c r="H89" s="41">
        <v>7433750000</v>
      </c>
      <c r="I89" s="41">
        <v>680008058</v>
      </c>
      <c r="J89" s="41">
        <v>784501786</v>
      </c>
      <c r="K89" s="38">
        <v>10.55</v>
      </c>
      <c r="L89" s="38">
        <v>0</v>
      </c>
      <c r="M89" s="41">
        <v>104493728</v>
      </c>
      <c r="N89" s="42">
        <v>1.41</v>
      </c>
    </row>
    <row r="90" spans="1:14" x14ac:dyDescent="0.25">
      <c r="A90" t="s">
        <v>193</v>
      </c>
      <c r="B90" s="17" t="s">
        <v>235</v>
      </c>
      <c r="C90" s="18" t="s">
        <v>236</v>
      </c>
      <c r="D90" s="37">
        <v>4800000000</v>
      </c>
      <c r="E90" s="38">
        <v>0</v>
      </c>
      <c r="F90" s="39">
        <v>4800000000</v>
      </c>
      <c r="G90" s="40">
        <v>0</v>
      </c>
      <c r="H90" s="41">
        <v>4800000000</v>
      </c>
      <c r="I90" s="41">
        <v>25000000</v>
      </c>
      <c r="J90" s="41">
        <v>361388525</v>
      </c>
      <c r="K90" s="38">
        <v>7.53</v>
      </c>
      <c r="L90" s="41">
        <v>9797000</v>
      </c>
      <c r="M90" s="41">
        <v>218644955</v>
      </c>
      <c r="N90" s="42">
        <v>4.5599999999999996</v>
      </c>
    </row>
    <row r="91" spans="1:14" x14ac:dyDescent="0.25">
      <c r="A91" t="s">
        <v>193</v>
      </c>
      <c r="B91" s="17" t="s">
        <v>237</v>
      </c>
      <c r="C91" s="18" t="s">
        <v>238</v>
      </c>
      <c r="D91" s="37">
        <v>4800000000</v>
      </c>
      <c r="E91" s="38">
        <v>0</v>
      </c>
      <c r="F91" s="39">
        <v>4800000000</v>
      </c>
      <c r="G91" s="40">
        <v>0</v>
      </c>
      <c r="H91" s="41">
        <v>4800000000</v>
      </c>
      <c r="I91" s="41">
        <v>25000000</v>
      </c>
      <c r="J91" s="41">
        <v>361388525</v>
      </c>
      <c r="K91" s="38">
        <v>7.53</v>
      </c>
      <c r="L91" s="41">
        <v>9797000</v>
      </c>
      <c r="M91" s="41">
        <v>218644955</v>
      </c>
      <c r="N91" s="42">
        <v>4.5599999999999996</v>
      </c>
    </row>
    <row r="92" spans="1:14" ht="31.5" x14ac:dyDescent="0.25">
      <c r="A92" t="s">
        <v>193</v>
      </c>
      <c r="B92" s="17" t="s">
        <v>239</v>
      </c>
      <c r="C92" s="18" t="s">
        <v>240</v>
      </c>
      <c r="D92" s="37">
        <v>7000000000</v>
      </c>
      <c r="E92" s="38">
        <v>0</v>
      </c>
      <c r="F92" s="39">
        <v>7000000000</v>
      </c>
      <c r="G92" s="40">
        <v>0</v>
      </c>
      <c r="H92" s="41">
        <v>7000000000</v>
      </c>
      <c r="I92" s="41">
        <v>1795107238</v>
      </c>
      <c r="J92" s="41">
        <v>5441513345</v>
      </c>
      <c r="K92" s="38">
        <v>77.739999999999995</v>
      </c>
      <c r="L92" s="41">
        <v>661961908</v>
      </c>
      <c r="M92" s="41">
        <v>3073557391</v>
      </c>
      <c r="N92" s="42">
        <v>43.91</v>
      </c>
    </row>
    <row r="93" spans="1:14" x14ac:dyDescent="0.25">
      <c r="A93" t="s">
        <v>193</v>
      </c>
      <c r="B93" s="17" t="s">
        <v>241</v>
      </c>
      <c r="C93" s="18" t="s">
        <v>242</v>
      </c>
      <c r="D93" s="37">
        <v>4500000000</v>
      </c>
      <c r="E93" s="38">
        <v>0</v>
      </c>
      <c r="F93" s="39">
        <v>4500000000</v>
      </c>
      <c r="G93" s="40">
        <v>0</v>
      </c>
      <c r="H93" s="41">
        <v>4500000000</v>
      </c>
      <c r="I93" s="41">
        <v>1404190501</v>
      </c>
      <c r="J93" s="41">
        <v>3608485662</v>
      </c>
      <c r="K93" s="38">
        <v>80.19</v>
      </c>
      <c r="L93" s="41">
        <v>394622215</v>
      </c>
      <c r="M93" s="41">
        <v>1827974137</v>
      </c>
      <c r="N93" s="42">
        <v>40.619999999999997</v>
      </c>
    </row>
    <row r="94" spans="1:14" ht="31.5" x14ac:dyDescent="0.25">
      <c r="A94" t="s">
        <v>193</v>
      </c>
      <c r="B94" s="17" t="s">
        <v>243</v>
      </c>
      <c r="C94" s="18" t="s">
        <v>244</v>
      </c>
      <c r="D94" s="37">
        <v>4500000000</v>
      </c>
      <c r="E94" s="38">
        <v>0</v>
      </c>
      <c r="F94" s="39">
        <v>4500000000</v>
      </c>
      <c r="G94" s="40">
        <v>0</v>
      </c>
      <c r="H94" s="41">
        <v>4500000000</v>
      </c>
      <c r="I94" s="41">
        <v>1404190501</v>
      </c>
      <c r="J94" s="41">
        <v>3608485662</v>
      </c>
      <c r="K94" s="38">
        <v>80.19</v>
      </c>
      <c r="L94" s="41">
        <v>394622215</v>
      </c>
      <c r="M94" s="41">
        <v>1827974137</v>
      </c>
      <c r="N94" s="42">
        <v>40.619999999999997</v>
      </c>
    </row>
    <row r="95" spans="1:14" ht="31.5" x14ac:dyDescent="0.25">
      <c r="A95" t="s">
        <v>193</v>
      </c>
      <c r="B95" s="17" t="s">
        <v>245</v>
      </c>
      <c r="C95" s="18" t="s">
        <v>246</v>
      </c>
      <c r="D95" s="37">
        <v>2500000000</v>
      </c>
      <c r="E95" s="38">
        <v>0</v>
      </c>
      <c r="F95" s="39">
        <v>2500000000</v>
      </c>
      <c r="G95" s="40">
        <v>0</v>
      </c>
      <c r="H95" s="41">
        <v>2500000000</v>
      </c>
      <c r="I95" s="41">
        <v>390916737</v>
      </c>
      <c r="J95" s="41">
        <v>1833027683</v>
      </c>
      <c r="K95" s="38">
        <v>73.319999999999993</v>
      </c>
      <c r="L95" s="41">
        <v>267339693</v>
      </c>
      <c r="M95" s="41">
        <v>1245583254</v>
      </c>
      <c r="N95" s="42">
        <v>49.82</v>
      </c>
    </row>
    <row r="96" spans="1:14" ht="31.5" x14ac:dyDescent="0.25">
      <c r="A96" t="s">
        <v>193</v>
      </c>
      <c r="B96" s="17" t="s">
        <v>247</v>
      </c>
      <c r="C96" s="18" t="s">
        <v>248</v>
      </c>
      <c r="D96" s="37">
        <v>2500000000</v>
      </c>
      <c r="E96" s="38">
        <v>0</v>
      </c>
      <c r="F96" s="39">
        <v>2500000000</v>
      </c>
      <c r="G96" s="40">
        <v>0</v>
      </c>
      <c r="H96" s="41">
        <v>2500000000</v>
      </c>
      <c r="I96" s="41">
        <v>390916737</v>
      </c>
      <c r="J96" s="41">
        <v>1833027683</v>
      </c>
      <c r="K96" s="38">
        <v>73.319999999999993</v>
      </c>
      <c r="L96" s="41">
        <v>267339693</v>
      </c>
      <c r="M96" s="41">
        <v>1245583254</v>
      </c>
      <c r="N96" s="42">
        <v>49.82</v>
      </c>
    </row>
    <row r="97" spans="1:14" x14ac:dyDescent="0.25">
      <c r="A97" t="s">
        <v>193</v>
      </c>
      <c r="B97" s="17" t="s">
        <v>177</v>
      </c>
      <c r="C97" s="18" t="s">
        <v>249</v>
      </c>
      <c r="D97" s="37">
        <v>4950000000</v>
      </c>
      <c r="E97" s="38">
        <v>0</v>
      </c>
      <c r="F97" s="39">
        <v>4950000000</v>
      </c>
      <c r="G97" s="40">
        <v>0</v>
      </c>
      <c r="H97" s="41">
        <v>4950000000</v>
      </c>
      <c r="I97" s="41">
        <v>377574992</v>
      </c>
      <c r="J97" s="41">
        <v>1550351303</v>
      </c>
      <c r="K97" s="38">
        <v>31.32</v>
      </c>
      <c r="L97" s="41">
        <v>193882018</v>
      </c>
      <c r="M97" s="41">
        <v>700222390</v>
      </c>
      <c r="N97" s="42">
        <v>14.15</v>
      </c>
    </row>
    <row r="98" spans="1:14" ht="31.5" x14ac:dyDescent="0.25">
      <c r="A98" t="s">
        <v>193</v>
      </c>
      <c r="B98" s="17" t="s">
        <v>250</v>
      </c>
      <c r="C98" s="18" t="s">
        <v>251</v>
      </c>
      <c r="D98" s="37">
        <v>4950000000</v>
      </c>
      <c r="E98" s="38">
        <v>0</v>
      </c>
      <c r="F98" s="39">
        <v>4950000000</v>
      </c>
      <c r="G98" s="40">
        <v>0</v>
      </c>
      <c r="H98" s="41">
        <v>4950000000</v>
      </c>
      <c r="I98" s="41">
        <v>377574992</v>
      </c>
      <c r="J98" s="41">
        <v>1550351303</v>
      </c>
      <c r="K98" s="38">
        <v>31.32</v>
      </c>
      <c r="L98" s="41">
        <v>193882018</v>
      </c>
      <c r="M98" s="41">
        <v>700222390</v>
      </c>
      <c r="N98" s="42">
        <v>14.15</v>
      </c>
    </row>
    <row r="99" spans="1:14" x14ac:dyDescent="0.25">
      <c r="A99" t="s">
        <v>193</v>
      </c>
      <c r="B99" s="17" t="s">
        <v>252</v>
      </c>
      <c r="C99" s="18" t="s">
        <v>253</v>
      </c>
      <c r="D99" s="37">
        <v>4950000000</v>
      </c>
      <c r="E99" s="38">
        <v>0</v>
      </c>
      <c r="F99" s="39">
        <v>4950000000</v>
      </c>
      <c r="G99" s="40">
        <v>0</v>
      </c>
      <c r="H99" s="41">
        <v>4950000000</v>
      </c>
      <c r="I99" s="41">
        <v>377574992</v>
      </c>
      <c r="J99" s="41">
        <v>1550351303</v>
      </c>
      <c r="K99" s="38">
        <v>31.32</v>
      </c>
      <c r="L99" s="41">
        <v>193882018</v>
      </c>
      <c r="M99" s="41">
        <v>700222390</v>
      </c>
      <c r="N99" s="42">
        <v>14.15</v>
      </c>
    </row>
    <row r="100" spans="1:14" x14ac:dyDescent="0.25">
      <c r="A100" t="s">
        <v>193</v>
      </c>
      <c r="B100" s="17" t="s">
        <v>254</v>
      </c>
      <c r="C100" s="18" t="s">
        <v>255</v>
      </c>
      <c r="D100" s="37">
        <v>4950000000</v>
      </c>
      <c r="E100" s="38">
        <v>0</v>
      </c>
      <c r="F100" s="39">
        <v>4950000000</v>
      </c>
      <c r="G100" s="40">
        <v>0</v>
      </c>
      <c r="H100" s="41">
        <v>4950000000</v>
      </c>
      <c r="I100" s="41">
        <v>377574992</v>
      </c>
      <c r="J100" s="41">
        <v>1550351303</v>
      </c>
      <c r="K100" s="38">
        <v>31.32</v>
      </c>
      <c r="L100" s="41">
        <v>193882018</v>
      </c>
      <c r="M100" s="41">
        <v>700222390</v>
      </c>
      <c r="N100" s="42">
        <v>14.15</v>
      </c>
    </row>
    <row r="101" spans="1:14" x14ac:dyDescent="0.25">
      <c r="A101" t="s">
        <v>193</v>
      </c>
      <c r="B101" s="17" t="s">
        <v>256</v>
      </c>
      <c r="C101" s="18" t="s">
        <v>257</v>
      </c>
      <c r="D101" s="37">
        <v>266956000</v>
      </c>
      <c r="E101" s="38">
        <v>0</v>
      </c>
      <c r="F101" s="39">
        <v>266956000</v>
      </c>
      <c r="G101" s="40">
        <v>0</v>
      </c>
      <c r="H101" s="41">
        <v>266956000</v>
      </c>
      <c r="I101" s="41">
        <v>10270000</v>
      </c>
      <c r="J101" s="41">
        <v>77470000</v>
      </c>
      <c r="K101" s="38">
        <v>29.02</v>
      </c>
      <c r="L101" s="41">
        <v>9000000</v>
      </c>
      <c r="M101" s="41">
        <v>67200000</v>
      </c>
      <c r="N101" s="42">
        <v>25.17</v>
      </c>
    </row>
    <row r="102" spans="1:14" x14ac:dyDescent="0.25">
      <c r="A102" t="s">
        <v>193</v>
      </c>
      <c r="B102" s="17" t="s">
        <v>258</v>
      </c>
      <c r="C102" s="18" t="s">
        <v>214</v>
      </c>
      <c r="D102" s="37">
        <v>266956000</v>
      </c>
      <c r="E102" s="38">
        <v>0</v>
      </c>
      <c r="F102" s="39">
        <v>266956000</v>
      </c>
      <c r="G102" s="40">
        <v>0</v>
      </c>
      <c r="H102" s="41">
        <v>266956000</v>
      </c>
      <c r="I102" s="41">
        <v>10270000</v>
      </c>
      <c r="J102" s="41">
        <v>77470000</v>
      </c>
      <c r="K102" s="38">
        <v>29.02</v>
      </c>
      <c r="L102" s="41">
        <v>9000000</v>
      </c>
      <c r="M102" s="41">
        <v>67200000</v>
      </c>
      <c r="N102" s="42">
        <v>25.17</v>
      </c>
    </row>
    <row r="103" spans="1:14" ht="31.5" x14ac:dyDescent="0.25">
      <c r="A103" t="s">
        <v>193</v>
      </c>
      <c r="B103" s="17" t="s">
        <v>259</v>
      </c>
      <c r="C103" s="18" t="s">
        <v>260</v>
      </c>
      <c r="D103" s="37">
        <v>84313000</v>
      </c>
      <c r="E103" s="38">
        <v>0</v>
      </c>
      <c r="F103" s="39">
        <v>84313000</v>
      </c>
      <c r="G103" s="40">
        <v>0</v>
      </c>
      <c r="H103" s="41">
        <v>84313000</v>
      </c>
      <c r="I103" s="41">
        <v>10270000</v>
      </c>
      <c r="J103" s="41">
        <v>77470000</v>
      </c>
      <c r="K103" s="38">
        <v>91.88</v>
      </c>
      <c r="L103" s="41">
        <v>9000000</v>
      </c>
      <c r="M103" s="41">
        <v>67200000</v>
      </c>
      <c r="N103" s="42">
        <v>79.7</v>
      </c>
    </row>
    <row r="104" spans="1:14" ht="16.5" thickBot="1" x14ac:dyDescent="0.3">
      <c r="A104" t="s">
        <v>193</v>
      </c>
      <c r="B104" s="23" t="s">
        <v>261</v>
      </c>
      <c r="C104" s="24" t="s">
        <v>262</v>
      </c>
      <c r="D104" s="43">
        <v>182643000</v>
      </c>
      <c r="E104" s="47">
        <v>0</v>
      </c>
      <c r="F104" s="45">
        <v>182643000</v>
      </c>
      <c r="G104" s="46">
        <v>0</v>
      </c>
      <c r="H104" s="44">
        <v>182643000</v>
      </c>
      <c r="I104" s="47">
        <v>0</v>
      </c>
      <c r="J104" s="47">
        <v>0</v>
      </c>
      <c r="K104" s="47">
        <v>0</v>
      </c>
      <c r="L104" s="47">
        <v>0</v>
      </c>
      <c r="M104" s="47">
        <v>0</v>
      </c>
      <c r="N104" s="48">
        <v>0</v>
      </c>
    </row>
    <row r="105" spans="1:14" x14ac:dyDescent="0.25">
      <c r="C105" s="1" t="s">
        <v>191</v>
      </c>
    </row>
    <row r="106" spans="1:14" x14ac:dyDescent="0.25">
      <c r="C106" s="1" t="s">
        <v>191</v>
      </c>
    </row>
    <row r="107" spans="1:14" x14ac:dyDescent="0.25">
      <c r="C107" s="1" t="s">
        <v>191</v>
      </c>
    </row>
    <row r="108" spans="1:14" x14ac:dyDescent="0.25">
      <c r="C108" s="1" t="s">
        <v>191</v>
      </c>
    </row>
    <row r="109" spans="1:14" x14ac:dyDescent="0.25">
      <c r="C109" s="1" t="s">
        <v>191</v>
      </c>
    </row>
    <row r="110" spans="1:14" x14ac:dyDescent="0.25">
      <c r="C110" s="1" t="s">
        <v>191</v>
      </c>
    </row>
    <row r="111" spans="1:14" x14ac:dyDescent="0.25">
      <c r="C111" s="1" t="s">
        <v>191</v>
      </c>
    </row>
    <row r="112" spans="1:14" x14ac:dyDescent="0.25">
      <c r="C112" s="1" t="s">
        <v>191</v>
      </c>
    </row>
    <row r="113" spans="3:3" x14ac:dyDescent="0.25">
      <c r="C113" s="1" t="s">
        <v>191</v>
      </c>
    </row>
    <row r="114" spans="3:3" x14ac:dyDescent="0.25">
      <c r="C114" s="1" t="s">
        <v>191</v>
      </c>
    </row>
    <row r="115" spans="3:3" x14ac:dyDescent="0.25">
      <c r="C115" s="1" t="s">
        <v>191</v>
      </c>
    </row>
    <row r="116" spans="3:3" x14ac:dyDescent="0.25">
      <c r="C116" s="1" t="s">
        <v>191</v>
      </c>
    </row>
    <row r="117" spans="3:3" x14ac:dyDescent="0.25">
      <c r="C117" s="1" t="s">
        <v>191</v>
      </c>
    </row>
    <row r="118" spans="3:3" x14ac:dyDescent="0.25">
      <c r="C118" s="1" t="s">
        <v>191</v>
      </c>
    </row>
  </sheetData>
  <mergeCells count="6">
    <mergeCell ref="B1:N1"/>
    <mergeCell ref="B2:N2"/>
    <mergeCell ref="B3:N3"/>
    <mergeCell ref="B5:C5"/>
    <mergeCell ref="D5:F5"/>
    <mergeCell ref="I5:N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contraloria ingresos</vt:lpstr>
      <vt:lpstr>auditoria</vt:lpstr>
      <vt:lpstr>contraloria gastos</vt:lpstr>
      <vt:lpstr>univerisidad ingresos</vt:lpstr>
      <vt:lpstr>universidad gastos</vt:lpstr>
      <vt:lpstr>Hoja5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ANTONIO GONZALEZ GAMBA</dc:creator>
  <cp:lastModifiedBy>LUIS ROBERTO ESCOBAR ALVAREZ</cp:lastModifiedBy>
  <dcterms:created xsi:type="dcterms:W3CDTF">2015-03-24T19:45:31Z</dcterms:created>
  <dcterms:modified xsi:type="dcterms:W3CDTF">2015-04-22T16:15:07Z</dcterms:modified>
</cp:coreProperties>
</file>